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3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drawings/drawing4.xml" ContentType="application/vnd.openxmlformats-officedocument.drawing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_Diverse\Sportgem\WiS 2025 TS\"/>
    </mc:Choice>
  </mc:AlternateContent>
  <xr:revisionPtr revIDLastSave="0" documentId="13_ncr:1_{B6EF255A-5A2D-4FDF-A627-A9EB62FE461F}" xr6:coauthVersionLast="47" xr6:coauthVersionMax="47" xr10:uidLastSave="{00000000-0000-0000-0000-000000000000}"/>
  <bookViews>
    <workbookView xWindow="-120" yWindow="-120" windowWidth="29040" windowHeight="17520" tabRatio="634" xr2:uid="{00000000-000D-0000-FFFF-FFFF00000000}"/>
  </bookViews>
  <sheets>
    <sheet name="Eisstock Mannschaft" sheetId="6" r:id="rId1"/>
    <sheet name="Eisstock Einzel" sheetId="10" r:id="rId2"/>
    <sheet name="Riesenslalom" sheetId="7" r:id="rId3"/>
    <sheet name="Snowboard" sheetId="3" r:id="rId4"/>
    <sheet name="Gaudiwettbewerb" sheetId="13" r:id="rId5"/>
    <sheet name="Startgebühren" sheetId="11" r:id="rId6"/>
    <sheet name="Hinweise" sheetId="12" r:id="rId7"/>
  </sheets>
  <definedNames>
    <definedName name="_xlnm.Print_Area" localSheetId="1">'Eisstock Einzel'!$A$1:$I$31</definedName>
    <definedName name="_xlnm.Print_Area" localSheetId="0">'Eisstock Mannschaft'!$A$1:$H$31</definedName>
    <definedName name="_xlnm.Print_Area" localSheetId="4">Gaudiwettbewerb!$A$1:$D$31</definedName>
    <definedName name="_xlnm.Print_Area" localSheetId="2">Riesenslalom!$A$1:$H$31</definedName>
    <definedName name="_xlnm.Print_Area" localSheetId="3">Snowboard!$A$1:$E$31</definedName>
    <definedName name="_xlnm.Print_Area" localSheetId="5">Startgebühren!$A$1:$H$17</definedName>
    <definedName name="_xlnm.Print_Titles" localSheetId="1">'Eisstock Einzel'!$1:$11</definedName>
    <definedName name="_xlnm.Print_Titles" localSheetId="0">'Eisstock Mannschaft'!$1:$11</definedName>
    <definedName name="_xlnm.Print_Titles" localSheetId="4">Gaudiwettbewerb!$1:$11</definedName>
    <definedName name="_xlnm.Print_Titles" localSheetId="2">Riesenslalom!$1:$11</definedName>
    <definedName name="_xlnm.Print_Titles" localSheetId="3">Snowboard!$1:$11</definedName>
    <definedName name="_xlnm.Print_Titles" localSheetId="5">Startgebühren!$1:$11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16" i="11" s="1"/>
  <c r="G16" i="11" s="1"/>
  <c r="N31" i="13"/>
  <c r="F31" i="13"/>
  <c r="E31" i="13"/>
  <c r="B31" i="13"/>
  <c r="N30" i="13"/>
  <c r="F30" i="13"/>
  <c r="E30" i="13"/>
  <c r="B30" i="13"/>
  <c r="N29" i="13"/>
  <c r="F29" i="13"/>
  <c r="E29" i="13"/>
  <c r="B29" i="13"/>
  <c r="N28" i="13"/>
  <c r="F28" i="13"/>
  <c r="E28" i="13"/>
  <c r="B28" i="13"/>
  <c r="N27" i="13"/>
  <c r="F27" i="13"/>
  <c r="E27" i="13"/>
  <c r="B27" i="13"/>
  <c r="N26" i="13"/>
  <c r="F26" i="13"/>
  <c r="E26" i="13"/>
  <c r="B26" i="13"/>
  <c r="N25" i="13"/>
  <c r="F25" i="13"/>
  <c r="E25" i="13"/>
  <c r="B25" i="13"/>
  <c r="N24" i="13"/>
  <c r="F24" i="13"/>
  <c r="E24" i="13"/>
  <c r="B24" i="13"/>
  <c r="N23" i="13"/>
  <c r="F23" i="13"/>
  <c r="E23" i="13"/>
  <c r="B23" i="13"/>
  <c r="N22" i="13"/>
  <c r="F22" i="13"/>
  <c r="E22" i="13"/>
  <c r="B22" i="13"/>
  <c r="N21" i="13"/>
  <c r="F21" i="13"/>
  <c r="E21" i="13"/>
  <c r="B21" i="13"/>
  <c r="N20" i="13"/>
  <c r="F20" i="13"/>
  <c r="E20" i="13"/>
  <c r="B20" i="13"/>
  <c r="N19" i="13"/>
  <c r="F19" i="13"/>
  <c r="E19" i="13"/>
  <c r="B19" i="13"/>
  <c r="N18" i="13"/>
  <c r="F18" i="13"/>
  <c r="E18" i="13"/>
  <c r="B18" i="13"/>
  <c r="N17" i="13"/>
  <c r="F17" i="13"/>
  <c r="E17" i="13"/>
  <c r="B17" i="13"/>
  <c r="N16" i="13"/>
  <c r="F16" i="13"/>
  <c r="E16" i="13"/>
  <c r="B16" i="13"/>
  <c r="N15" i="13"/>
  <c r="F15" i="13"/>
  <c r="E15" i="13"/>
  <c r="B15" i="13"/>
  <c r="N14" i="13"/>
  <c r="F14" i="13"/>
  <c r="E14" i="13"/>
  <c r="B14" i="13"/>
  <c r="N13" i="13"/>
  <c r="F13" i="13"/>
  <c r="E13" i="13"/>
  <c r="B13" i="13"/>
  <c r="N12" i="13"/>
  <c r="F12" i="13"/>
  <c r="E12" i="13"/>
  <c r="B12" i="13"/>
  <c r="B7" i="13"/>
  <c r="B12" i="3"/>
  <c r="B12" i="6"/>
  <c r="C12" i="6" s="1"/>
  <c r="B13" i="6"/>
  <c r="C13" i="6" s="1"/>
  <c r="B14" i="6"/>
  <c r="C14" i="6" s="1"/>
  <c r="B15" i="6"/>
  <c r="C15" i="6" s="1"/>
  <c r="B16" i="6"/>
  <c r="C16" i="6" s="1"/>
  <c r="B17" i="6"/>
  <c r="C17" i="6" s="1"/>
  <c r="B18" i="6"/>
  <c r="C18" i="6" s="1"/>
  <c r="B19" i="6"/>
  <c r="C19" i="6" s="1"/>
  <c r="B20" i="6"/>
  <c r="C20" i="6" s="1"/>
  <c r="B21" i="6"/>
  <c r="C21" i="6" s="1"/>
  <c r="B22" i="6"/>
  <c r="C22" i="6" s="1"/>
  <c r="B23" i="6"/>
  <c r="C23" i="6" s="1"/>
  <c r="B24" i="6"/>
  <c r="C24" i="6" s="1"/>
  <c r="B25" i="6"/>
  <c r="C25" i="6" s="1"/>
  <c r="B26" i="6"/>
  <c r="C26" i="6" s="1"/>
  <c r="B27" i="6"/>
  <c r="C27" i="6" s="1"/>
  <c r="B28" i="6"/>
  <c r="C28" i="6" s="1"/>
  <c r="B29" i="6"/>
  <c r="C29" i="6" s="1"/>
  <c r="B30" i="6"/>
  <c r="C30" i="6" s="1"/>
  <c r="B31" i="6"/>
  <c r="C31" i="6" s="1"/>
  <c r="B12" i="10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12" i="7"/>
  <c r="K13" i="7"/>
  <c r="N13" i="7" s="1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N29" i="7" s="1"/>
  <c r="K30" i="7"/>
  <c r="K31" i="7"/>
  <c r="K12" i="7"/>
  <c r="N12" i="7" s="1"/>
  <c r="G12" i="7" s="1"/>
  <c r="V12" i="7"/>
  <c r="O14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O12" i="3"/>
  <c r="G12" i="3"/>
  <c r="D43" i="10"/>
  <c r="C13" i="11" s="1"/>
  <c r="G13" i="11" s="1"/>
  <c r="D32" i="3"/>
  <c r="C15" i="11" s="1"/>
  <c r="G15" i="11" s="1"/>
  <c r="O31" i="3"/>
  <c r="F31" i="3"/>
  <c r="B31" i="3"/>
  <c r="O30" i="3"/>
  <c r="F30" i="3"/>
  <c r="B30" i="3"/>
  <c r="O29" i="3"/>
  <c r="F29" i="3"/>
  <c r="B29" i="3"/>
  <c r="O28" i="3"/>
  <c r="F28" i="3"/>
  <c r="B28" i="3"/>
  <c r="O27" i="3"/>
  <c r="F27" i="3"/>
  <c r="B27" i="3"/>
  <c r="O26" i="3"/>
  <c r="F26" i="3"/>
  <c r="B26" i="3"/>
  <c r="O25" i="3"/>
  <c r="F25" i="3"/>
  <c r="B25" i="3"/>
  <c r="O24" i="3"/>
  <c r="F24" i="3"/>
  <c r="B24" i="3"/>
  <c r="O23" i="3"/>
  <c r="F23" i="3"/>
  <c r="B23" i="3"/>
  <c r="O22" i="3"/>
  <c r="F22" i="3"/>
  <c r="B22" i="3"/>
  <c r="O21" i="3"/>
  <c r="F21" i="3"/>
  <c r="B21" i="3"/>
  <c r="O20" i="3"/>
  <c r="F20" i="3"/>
  <c r="B20" i="3"/>
  <c r="O19" i="3"/>
  <c r="F19" i="3"/>
  <c r="B19" i="3"/>
  <c r="O18" i="3"/>
  <c r="F18" i="3"/>
  <c r="B18" i="3"/>
  <c r="O17" i="3"/>
  <c r="F17" i="3"/>
  <c r="B17" i="3"/>
  <c r="O16" i="3"/>
  <c r="F16" i="3"/>
  <c r="B16" i="3"/>
  <c r="O15" i="3"/>
  <c r="F15" i="3"/>
  <c r="B15" i="3"/>
  <c r="F14" i="3"/>
  <c r="B14" i="3"/>
  <c r="O13" i="3"/>
  <c r="F13" i="3"/>
  <c r="B13" i="3"/>
  <c r="F12" i="3"/>
  <c r="B7" i="3"/>
  <c r="D32" i="6"/>
  <c r="C12" i="11" s="1"/>
  <c r="G12" i="11" s="1"/>
  <c r="L32" i="10"/>
  <c r="N32" i="10" s="1"/>
  <c r="K32" i="10"/>
  <c r="M32" i="10"/>
  <c r="L33" i="10"/>
  <c r="O33" i="10" s="1"/>
  <c r="G33" i="10" s="1"/>
  <c r="K33" i="10"/>
  <c r="M33" i="10"/>
  <c r="L34" i="10"/>
  <c r="O34" i="10" s="1"/>
  <c r="G34" i="10" s="1"/>
  <c r="K34" i="10"/>
  <c r="M34" i="10"/>
  <c r="L35" i="10"/>
  <c r="O35" i="10"/>
  <c r="G35" i="10" s="1"/>
  <c r="K35" i="10"/>
  <c r="M35" i="10"/>
  <c r="L36" i="10"/>
  <c r="O36" i="10" s="1"/>
  <c r="G36" i="10" s="1"/>
  <c r="K36" i="10"/>
  <c r="M36" i="10"/>
  <c r="L37" i="10"/>
  <c r="O37" i="10" s="1"/>
  <c r="G37" i="10" s="1"/>
  <c r="K37" i="10"/>
  <c r="M37" i="10"/>
  <c r="L38" i="10"/>
  <c r="O38" i="10" s="1"/>
  <c r="G38" i="10" s="1"/>
  <c r="K38" i="10"/>
  <c r="M38" i="10"/>
  <c r="L39" i="10"/>
  <c r="O39" i="10" s="1"/>
  <c r="G39" i="10" s="1"/>
  <c r="K39" i="10"/>
  <c r="M39" i="10"/>
  <c r="B40" i="10"/>
  <c r="L40" i="10"/>
  <c r="N40" i="10" s="1"/>
  <c r="K40" i="10"/>
  <c r="M40" i="10"/>
  <c r="B41" i="10"/>
  <c r="L41" i="10"/>
  <c r="O41" i="10" s="1"/>
  <c r="G41" i="10" s="1"/>
  <c r="K41" i="10"/>
  <c r="M41" i="10"/>
  <c r="B42" i="10"/>
  <c r="L42" i="10"/>
  <c r="N42" i="10" s="1"/>
  <c r="K42" i="10"/>
  <c r="M42" i="10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12" i="7"/>
  <c r="J13" i="7"/>
  <c r="V13" i="7"/>
  <c r="J14" i="7"/>
  <c r="V14" i="7"/>
  <c r="J15" i="7"/>
  <c r="V15" i="7"/>
  <c r="J16" i="7"/>
  <c r="V16" i="7"/>
  <c r="J17" i="7"/>
  <c r="V17" i="7"/>
  <c r="J18" i="7"/>
  <c r="V18" i="7"/>
  <c r="J19" i="7"/>
  <c r="V19" i="7"/>
  <c r="J20" i="7"/>
  <c r="V20" i="7"/>
  <c r="J21" i="7"/>
  <c r="V21" i="7"/>
  <c r="J22" i="7"/>
  <c r="V22" i="7"/>
  <c r="J23" i="7"/>
  <c r="V23" i="7"/>
  <c r="J24" i="7"/>
  <c r="V24" i="7"/>
  <c r="J25" i="7"/>
  <c r="V25" i="7"/>
  <c r="J26" i="7"/>
  <c r="V26" i="7"/>
  <c r="J27" i="7"/>
  <c r="V27" i="7"/>
  <c r="J28" i="7"/>
  <c r="V28" i="7"/>
  <c r="J29" i="7"/>
  <c r="V29" i="7"/>
  <c r="J30" i="7"/>
  <c r="V30" i="7"/>
  <c r="J31" i="7"/>
  <c r="V31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13" i="7"/>
  <c r="B12" i="7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13" i="10"/>
  <c r="C7" i="11"/>
  <c r="B6" i="11" s="1"/>
  <c r="B7" i="7"/>
  <c r="B7" i="10"/>
  <c r="D32" i="7"/>
  <c r="C14" i="11" s="1"/>
  <c r="G14" i="11" s="1"/>
  <c r="L13" i="10"/>
  <c r="O13" i="10" s="1"/>
  <c r="L14" i="10"/>
  <c r="O14" i="10" s="1"/>
  <c r="L15" i="10"/>
  <c r="O15" i="10"/>
  <c r="L16" i="10"/>
  <c r="O16" i="10" s="1"/>
  <c r="L19" i="10"/>
  <c r="O19" i="10" s="1"/>
  <c r="L22" i="10"/>
  <c r="O22" i="10" s="1"/>
  <c r="L23" i="10"/>
  <c r="N23" i="10" s="1"/>
  <c r="L24" i="10"/>
  <c r="O24" i="10"/>
  <c r="L25" i="10"/>
  <c r="O25" i="10"/>
  <c r="L26" i="10"/>
  <c r="O26" i="10" s="1"/>
  <c r="L27" i="10"/>
  <c r="O27" i="10"/>
  <c r="L28" i="10"/>
  <c r="O28" i="10"/>
  <c r="G28" i="10" s="1"/>
  <c r="L29" i="10"/>
  <c r="O29" i="10" s="1"/>
  <c r="G29" i="10" s="1"/>
  <c r="L30" i="10"/>
  <c r="N30" i="10" s="1"/>
  <c r="L31" i="10"/>
  <c r="O31" i="10" s="1"/>
  <c r="G31" i="10" s="1"/>
  <c r="L12" i="10"/>
  <c r="N12" i="10" s="1"/>
  <c r="K12" i="10"/>
  <c r="M12" i="10"/>
  <c r="K13" i="10"/>
  <c r="M13" i="10"/>
  <c r="K14" i="10"/>
  <c r="M14" i="10"/>
  <c r="K15" i="10"/>
  <c r="M15" i="10"/>
  <c r="N15" i="10"/>
  <c r="K16" i="10"/>
  <c r="M16" i="10"/>
  <c r="N16" i="10"/>
  <c r="K17" i="10"/>
  <c r="L17" i="10"/>
  <c r="O17" i="10" s="1"/>
  <c r="M17" i="10"/>
  <c r="K18" i="10"/>
  <c r="L18" i="10"/>
  <c r="M18" i="10"/>
  <c r="K19" i="10"/>
  <c r="M19" i="10"/>
  <c r="N19" i="10" s="1"/>
  <c r="K20" i="10"/>
  <c r="L20" i="10"/>
  <c r="N20" i="10" s="1"/>
  <c r="O20" i="10"/>
  <c r="M20" i="10"/>
  <c r="K21" i="10"/>
  <c r="L21" i="10"/>
  <c r="O21" i="10" s="1"/>
  <c r="M21" i="10"/>
  <c r="K22" i="10"/>
  <c r="M22" i="10"/>
  <c r="N22" i="10"/>
  <c r="K23" i="10"/>
  <c r="M23" i="10"/>
  <c r="K24" i="10"/>
  <c r="M24" i="10"/>
  <c r="K25" i="10"/>
  <c r="M25" i="10"/>
  <c r="K26" i="10"/>
  <c r="M26" i="10"/>
  <c r="K27" i="10"/>
  <c r="M27" i="10"/>
  <c r="K28" i="10"/>
  <c r="M28" i="10"/>
  <c r="N28" i="10"/>
  <c r="K29" i="10"/>
  <c r="M29" i="10"/>
  <c r="N29" i="10" s="1"/>
  <c r="K30" i="10"/>
  <c r="M30" i="10"/>
  <c r="K31" i="10"/>
  <c r="M31" i="10"/>
  <c r="J12" i="7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N31" i="10"/>
  <c r="N35" i="10"/>
  <c r="N25" i="10"/>
  <c r="N21" i="10"/>
  <c r="N38" i="10"/>
  <c r="N34" i="10"/>
  <c r="G17" i="11" l="1"/>
  <c r="N14" i="10"/>
  <c r="N27" i="10"/>
  <c r="N36" i="10"/>
  <c r="N33" i="10"/>
  <c r="O30" i="10"/>
  <c r="G30" i="10" s="1"/>
  <c r="O42" i="10"/>
  <c r="G42" i="10" s="1"/>
  <c r="N39" i="10"/>
  <c r="N24" i="10"/>
  <c r="O40" i="10"/>
  <c r="G40" i="10" s="1"/>
  <c r="N14" i="7"/>
  <c r="G14" i="7" s="1"/>
  <c r="N41" i="10"/>
  <c r="N37" i="10"/>
  <c r="N18" i="10"/>
  <c r="O23" i="10"/>
  <c r="N20" i="7"/>
  <c r="G20" i="7" s="1"/>
  <c r="N31" i="7"/>
  <c r="G31" i="7" s="1"/>
  <c r="N23" i="7"/>
  <c r="G23" i="7" s="1"/>
  <c r="N15" i="7"/>
  <c r="G15" i="7" s="1"/>
  <c r="N22" i="7"/>
  <c r="G22" i="7" s="1"/>
  <c r="N30" i="7"/>
  <c r="G30" i="7" s="1"/>
  <c r="N17" i="7"/>
  <c r="G17" i="7" s="1"/>
  <c r="N28" i="7"/>
  <c r="G28" i="7" s="1"/>
  <c r="N21" i="7"/>
  <c r="G21" i="7" s="1"/>
  <c r="N25" i="7"/>
  <c r="G25" i="7" s="1"/>
  <c r="N27" i="7"/>
  <c r="G27" i="7" s="1"/>
  <c r="N19" i="7"/>
  <c r="G19" i="7" s="1"/>
  <c r="N26" i="7"/>
  <c r="G26" i="7" s="1"/>
  <c r="N18" i="7"/>
  <c r="G18" i="7" s="1"/>
  <c r="N16" i="7"/>
  <c r="G16" i="7" s="1"/>
  <c r="N24" i="7"/>
  <c r="G24" i="7" s="1"/>
  <c r="G13" i="7"/>
  <c r="G29" i="7"/>
  <c r="N13" i="10"/>
  <c r="O12" i="10"/>
  <c r="N26" i="10"/>
  <c r="O32" i="10"/>
  <c r="G32" i="10" s="1"/>
  <c r="O18" i="10"/>
  <c r="N17" i="10"/>
</calcChain>
</file>

<file path=xl/sharedStrings.xml><?xml version="1.0" encoding="utf-8"?>
<sst xmlns="http://schemas.openxmlformats.org/spreadsheetml/2006/main" count="501" uniqueCount="115">
  <si>
    <t xml:space="preserve">  </t>
  </si>
  <si>
    <t>Damen</t>
  </si>
  <si>
    <t>Nr.</t>
  </si>
  <si>
    <t>Jahrgang</t>
  </si>
  <si>
    <t>Name</t>
  </si>
  <si>
    <t>Geschlecht</t>
  </si>
  <si>
    <t>Herren</t>
  </si>
  <si>
    <t>WWA</t>
  </si>
  <si>
    <t>KE</t>
  </si>
  <si>
    <t>M</t>
  </si>
  <si>
    <t>DEG</t>
  </si>
  <si>
    <t>RO</t>
  </si>
  <si>
    <t>TS</t>
  </si>
  <si>
    <t xml:space="preserve">R </t>
  </si>
  <si>
    <t>N</t>
  </si>
  <si>
    <t>LA</t>
  </si>
  <si>
    <t>DON</t>
  </si>
  <si>
    <t>IN</t>
  </si>
  <si>
    <t>AB</t>
  </si>
  <si>
    <t>HO</t>
  </si>
  <si>
    <t>WM</t>
  </si>
  <si>
    <t xml:space="preserve"> </t>
  </si>
  <si>
    <t>Amt</t>
  </si>
  <si>
    <t>Mannschaft</t>
  </si>
  <si>
    <t>KC</t>
  </si>
  <si>
    <t>AN</t>
  </si>
  <si>
    <t>WEN</t>
  </si>
  <si>
    <t>BKI</t>
  </si>
  <si>
    <t>Teilnehmer 1</t>
  </si>
  <si>
    <t>Teilnehmer 2</t>
  </si>
  <si>
    <t>Teilnehmer 3</t>
  </si>
  <si>
    <t>Teilnehmer 4</t>
  </si>
  <si>
    <r>
      <t xml:space="preserve">Eisstockturnier 
</t>
    </r>
    <r>
      <rPr>
        <sz val="12"/>
        <color indexed="23"/>
        <rFont val="Arial"/>
        <family val="2"/>
      </rPr>
      <t>ohne  Alters- u. Klasseneinteilung</t>
    </r>
  </si>
  <si>
    <t>Vorname</t>
  </si>
  <si>
    <t>Altersklasse</t>
  </si>
  <si>
    <t>ja</t>
  </si>
  <si>
    <t>nein</t>
  </si>
  <si>
    <t>Reg. Niederbayern</t>
  </si>
  <si>
    <t>Reg. Oberbayern</t>
  </si>
  <si>
    <t>Reg. Schwaben</t>
  </si>
  <si>
    <t>Reg. Unterfranken</t>
  </si>
  <si>
    <t>Reg. Mittelfranken</t>
  </si>
  <si>
    <t>Reg. Oberfranken</t>
  </si>
  <si>
    <t>Reg. Oberpfalz</t>
  </si>
  <si>
    <t>StMUGV</t>
  </si>
  <si>
    <t>R v NB</t>
  </si>
  <si>
    <t>R v OB</t>
  </si>
  <si>
    <t>WWA Ansbach</t>
  </si>
  <si>
    <t>WWA Aschaffenburg</t>
  </si>
  <si>
    <t>WWA Bad Kissingen</t>
  </si>
  <si>
    <t>WWA Deggendorf</t>
  </si>
  <si>
    <t>WWA Donauwörth</t>
  </si>
  <si>
    <t>WWA Hof</t>
  </si>
  <si>
    <t>WWA Ingolstadt</t>
  </si>
  <si>
    <t>WWA Kempten</t>
  </si>
  <si>
    <t>WWA Kronach</t>
  </si>
  <si>
    <t>WWA Landshut</t>
  </si>
  <si>
    <t>WWA München</t>
  </si>
  <si>
    <t>WWA Nürnberg</t>
  </si>
  <si>
    <t>WWA Regensburg</t>
  </si>
  <si>
    <t>WWA Rosenheim</t>
  </si>
  <si>
    <t>WWA Traunstein</t>
  </si>
  <si>
    <t>WWA Weiden</t>
  </si>
  <si>
    <t>WWA Weilheim</t>
  </si>
  <si>
    <t>Landesamt für Umwelt</t>
  </si>
  <si>
    <t xml:space="preserve">LfU </t>
  </si>
  <si>
    <t>R v OPf</t>
  </si>
  <si>
    <t>R v UFr</t>
  </si>
  <si>
    <t>R v MFr</t>
  </si>
  <si>
    <t>R v OFr</t>
  </si>
  <si>
    <t>R v SCH</t>
  </si>
  <si>
    <t>Klasse</t>
  </si>
  <si>
    <t>Teilnehmer 5</t>
  </si>
  <si>
    <r>
      <t xml:space="preserve">Eisstock - Einzel
</t>
    </r>
    <r>
      <rPr>
        <sz val="12"/>
        <color indexed="23"/>
        <rFont val="Arial"/>
        <family val="2"/>
      </rPr>
      <t>ohne  Alterseinteilung</t>
    </r>
  </si>
  <si>
    <t>Startgebühren für alle Teilnehmer</t>
  </si>
  <si>
    <t>Eisstock Mannschaft</t>
  </si>
  <si>
    <t>Eisstock Einzel</t>
  </si>
  <si>
    <t>a`</t>
  </si>
  <si>
    <t>=</t>
  </si>
  <si>
    <t>Gesamtbetrag:</t>
  </si>
  <si>
    <t>Hinweise</t>
  </si>
  <si>
    <t>1.</t>
  </si>
  <si>
    <t>2.</t>
  </si>
  <si>
    <t>3.</t>
  </si>
  <si>
    <t>4.</t>
  </si>
  <si>
    <t>5.</t>
  </si>
  <si>
    <t>Teilnehmer 1 bis 4 bzw. 5 eintragen</t>
  </si>
  <si>
    <t>"Geschlecht" auswählen</t>
  </si>
  <si>
    <t>Namen und Vornamen eintragen</t>
  </si>
  <si>
    <t>Jahrgang eintragen</t>
  </si>
  <si>
    <t>Namen und Vornamen Läufer A eintragen</t>
  </si>
  <si>
    <t>Namen und Vornamen Läufer B eintragen</t>
  </si>
  <si>
    <t>zum Ausfüllen des Anmeldeformulars</t>
  </si>
  <si>
    <r>
      <t xml:space="preserve">Es können nur die </t>
    </r>
    <r>
      <rPr>
        <b/>
        <u/>
        <sz val="12"/>
        <color indexed="17"/>
        <rFont val="Arial"/>
        <family val="2"/>
      </rPr>
      <t>grün</t>
    </r>
    <r>
      <rPr>
        <b/>
        <sz val="12"/>
        <color indexed="23"/>
        <rFont val="Arial"/>
        <family val="2"/>
      </rPr>
      <t xml:space="preserve"> hinterlegten Felder ausgefüllt werden.</t>
    </r>
  </si>
  <si>
    <r>
      <t xml:space="preserve">Auf dem Tabellenblatt </t>
    </r>
    <r>
      <rPr>
        <b/>
        <sz val="12"/>
        <color indexed="48"/>
        <rFont val="Arial"/>
        <family val="2"/>
      </rPr>
      <t>"Eisstock Mannschaft"</t>
    </r>
    <r>
      <rPr>
        <b/>
        <sz val="12"/>
        <color indexed="23"/>
        <rFont val="Arial"/>
        <family val="2"/>
      </rPr>
      <t xml:space="preserve"> unbedingt das </t>
    </r>
    <r>
      <rPr>
        <b/>
        <u/>
        <sz val="12"/>
        <color indexed="10"/>
        <rFont val="Arial"/>
        <family val="2"/>
      </rPr>
      <t>eigene Amt</t>
    </r>
    <r>
      <rPr>
        <b/>
        <sz val="12"/>
        <color indexed="23"/>
        <rFont val="Arial"/>
        <family val="2"/>
      </rPr>
      <t xml:space="preserve"> auswählen</t>
    </r>
  </si>
  <si>
    <r>
      <t xml:space="preserve">Tabellenblatt </t>
    </r>
    <r>
      <rPr>
        <b/>
        <sz val="12"/>
        <color indexed="48"/>
        <rFont val="Arial"/>
        <family val="2"/>
      </rPr>
      <t>"Eisstock Mannschaft"</t>
    </r>
  </si>
  <si>
    <r>
      <t xml:space="preserve">Tabellenblatt </t>
    </r>
    <r>
      <rPr>
        <b/>
        <sz val="12"/>
        <color indexed="48"/>
        <rFont val="Arial"/>
        <family val="2"/>
      </rPr>
      <t>"Eisstock-Einzel"</t>
    </r>
  </si>
  <si>
    <r>
      <t xml:space="preserve">Tabellenblatt </t>
    </r>
    <r>
      <rPr>
        <b/>
        <sz val="12"/>
        <color indexed="48"/>
        <rFont val="Arial"/>
        <family val="2"/>
      </rPr>
      <t>"Startgebühren"</t>
    </r>
  </si>
  <si>
    <t>Dieses Tabellenblatt wird automatisch ausgefüllt.</t>
  </si>
  <si>
    <r>
      <t xml:space="preserve">Riesenslalom 
</t>
    </r>
    <r>
      <rPr>
        <sz val="12"/>
        <color indexed="23"/>
        <rFont val="Arial"/>
        <family val="2"/>
      </rPr>
      <t>mit  Alters- u. Klasseneinteilung</t>
    </r>
  </si>
  <si>
    <t>Riesenslalom</t>
  </si>
  <si>
    <t>Snowboard</t>
  </si>
  <si>
    <r>
      <t xml:space="preserve">Tabellenblatt </t>
    </r>
    <r>
      <rPr>
        <b/>
        <sz val="12"/>
        <color indexed="48"/>
        <rFont val="Arial"/>
        <family val="2"/>
      </rPr>
      <t>"Riesenslalom"</t>
    </r>
  </si>
  <si>
    <r>
      <t xml:space="preserve">Tabellenblatt </t>
    </r>
    <r>
      <rPr>
        <b/>
        <sz val="12"/>
        <color indexed="48"/>
        <rFont val="Arial"/>
        <family val="2"/>
      </rPr>
      <t>"Snowboard"</t>
    </r>
  </si>
  <si>
    <r>
      <t xml:space="preserve">Snowboard 
</t>
    </r>
    <r>
      <rPr>
        <sz val="12"/>
        <color indexed="23"/>
        <rFont val="Arial"/>
        <family val="2"/>
      </rPr>
      <t>ohne Alterseinteilung</t>
    </r>
  </si>
  <si>
    <t>KG</t>
  </si>
  <si>
    <t xml:space="preserve">Anmeldung zu den 55. Winterspielen am 31. Januar 2025 </t>
  </si>
  <si>
    <t>StMUV</t>
  </si>
  <si>
    <t>Auswahl Geschlecht</t>
  </si>
  <si>
    <t>Gaudiwettbewerb</t>
  </si>
  <si>
    <t xml:space="preserve">Gaudiwettbewerb
</t>
  </si>
  <si>
    <t>Name des Teams</t>
  </si>
  <si>
    <t>Vorname, Name der 3 Teamteilnehmer</t>
  </si>
  <si>
    <t>Gast</t>
  </si>
  <si>
    <t>Gäste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</si>
</sst>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\ &quot;Mannschaften&quot;"/>
    <numFmt numFmtId="165" formatCode="0\ &quot;Teilnehmer&quot;"/>
    <numFmt numFmtId="166" formatCode="[=1]0\ &quot;Mannschaft&quot;;0\ &quot;Mannschaften&quot;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indexed="12"/>
      <name val="Tempus Sans ITC"/>
      <family val="5"/>
    </font>
    <font>
      <sz val="11"/>
      <color indexed="12"/>
      <name val="Tempus Sans ITC"/>
      <family val="5"/>
    </font>
    <font>
      <sz val="2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22"/>
      <color indexed="23"/>
      <name val="Arial"/>
      <family val="2"/>
    </font>
    <font>
      <sz val="12"/>
      <color indexed="23"/>
      <name val="Arial"/>
      <family val="2"/>
    </font>
    <font>
      <b/>
      <sz val="10"/>
      <color indexed="17"/>
      <name val="Arial"/>
      <family val="2"/>
    </font>
    <font>
      <sz val="10"/>
      <color indexed="23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20"/>
      <color indexed="23"/>
      <name val="Arial"/>
      <family val="2"/>
    </font>
    <font>
      <sz val="16"/>
      <color indexed="23"/>
      <name val="Arial"/>
      <family val="2"/>
    </font>
    <font>
      <b/>
      <sz val="16"/>
      <color indexed="23"/>
      <name val="Arial"/>
      <family val="2"/>
    </font>
    <font>
      <b/>
      <sz val="8"/>
      <color indexed="10"/>
      <name val="Arial"/>
      <family val="2"/>
    </font>
    <font>
      <sz val="14"/>
      <color indexed="23"/>
      <name val="Arial"/>
      <family val="2"/>
    </font>
    <font>
      <b/>
      <sz val="12"/>
      <color indexed="23"/>
      <name val="Arial"/>
      <family val="2"/>
    </font>
    <font>
      <b/>
      <u/>
      <sz val="12"/>
      <color indexed="17"/>
      <name val="Arial"/>
      <family val="2"/>
    </font>
    <font>
      <b/>
      <u/>
      <sz val="12"/>
      <color indexed="10"/>
      <name val="Arial"/>
      <family val="2"/>
    </font>
    <font>
      <b/>
      <sz val="12"/>
      <color indexed="48"/>
      <name val="Arial"/>
      <family val="2"/>
    </font>
    <font>
      <sz val="12"/>
      <name val="Arial"/>
      <family val="2"/>
    </font>
    <font>
      <b/>
      <sz val="11"/>
      <color indexed="17"/>
      <name val="Arial"/>
      <family val="2"/>
    </font>
    <font>
      <sz val="11"/>
      <color indexed="17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22"/>
      <color indexed="2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Alignment="1"/>
    <xf numFmtId="0" fontId="2" fillId="0" borderId="0" xfId="0" applyFont="1"/>
    <xf numFmtId="0" fontId="0" fillId="0" borderId="1" xfId="0" applyBorder="1"/>
    <xf numFmtId="0" fontId="2" fillId="0" borderId="0" xfId="0" applyFont="1" applyFill="1" applyAlignment="1">
      <alignment horizontal="center" vertical="center"/>
    </xf>
    <xf numFmtId="0" fontId="3" fillId="0" borderId="0" xfId="0" applyFont="1"/>
    <xf numFmtId="0" fontId="7" fillId="0" borderId="0" xfId="0" applyFont="1"/>
    <xf numFmtId="0" fontId="8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5" xfId="0" applyFill="1" applyBorder="1" applyAlignment="1" applyProtection="1">
      <alignment horizontal="left" vertical="center" indent="1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 applyProtection="1">
      <alignment horizontal="left" vertical="center" indent="1"/>
      <protection locked="0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2" fillId="0" borderId="0" xfId="0" applyFont="1" applyProtection="1"/>
    <xf numFmtId="0" fontId="0" fillId="0" borderId="0" xfId="0" applyProtection="1"/>
    <xf numFmtId="0" fontId="3" fillId="0" borderId="0" xfId="0" applyFont="1" applyProtection="1"/>
    <xf numFmtId="0" fontId="0" fillId="0" borderId="0" xfId="0" applyAlignment="1" applyProtection="1"/>
    <xf numFmtId="0" fontId="6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 wrapText="1"/>
    </xf>
    <xf numFmtId="0" fontId="7" fillId="0" borderId="0" xfId="0" applyFont="1" applyProtection="1"/>
    <xf numFmtId="0" fontId="2" fillId="3" borderId="1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left" vertical="center" indent="1"/>
    </xf>
    <xf numFmtId="166" fontId="18" fillId="0" borderId="3" xfId="0" applyNumberFormat="1" applyFont="1" applyFill="1" applyBorder="1" applyAlignment="1" applyProtection="1">
      <alignment horizontal="right" vertical="center"/>
    </xf>
    <xf numFmtId="164" fontId="18" fillId="0" borderId="3" xfId="0" applyNumberFormat="1" applyFont="1" applyFill="1" applyBorder="1" applyAlignment="1" applyProtection="1">
      <alignment horizontal="right" vertical="center"/>
    </xf>
    <xf numFmtId="44" fontId="18" fillId="0" borderId="3" xfId="1" applyFont="1" applyFill="1" applyBorder="1" applyAlignment="1" applyProtection="1">
      <alignment horizontal="left" vertical="center" indent="1"/>
    </xf>
    <xf numFmtId="44" fontId="18" fillId="0" borderId="3" xfId="1" quotePrefix="1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left" vertical="center" indent="1"/>
    </xf>
    <xf numFmtId="165" fontId="18" fillId="0" borderId="5" xfId="0" applyNumberFormat="1" applyFont="1" applyFill="1" applyBorder="1" applyAlignment="1" applyProtection="1">
      <alignment horizontal="right" vertical="center"/>
    </xf>
    <xf numFmtId="164" fontId="18" fillId="0" borderId="5" xfId="0" applyNumberFormat="1" applyFont="1" applyFill="1" applyBorder="1" applyAlignment="1" applyProtection="1">
      <alignment horizontal="right" vertical="center"/>
    </xf>
    <xf numFmtId="44" fontId="18" fillId="0" borderId="5" xfId="1" applyFont="1" applyFill="1" applyBorder="1" applyAlignment="1" applyProtection="1">
      <alignment horizontal="left" vertical="center" indent="1"/>
    </xf>
    <xf numFmtId="44" fontId="18" fillId="0" borderId="5" xfId="1" quotePrefix="1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left" vertical="center" indent="1"/>
    </xf>
    <xf numFmtId="0" fontId="17" fillId="0" borderId="10" xfId="0" applyFont="1" applyFill="1" applyBorder="1" applyAlignment="1" applyProtection="1">
      <alignment horizontal="right" vertical="center" indent="1"/>
    </xf>
    <xf numFmtId="44" fontId="19" fillId="0" borderId="10" xfId="1" applyFont="1" applyFill="1" applyBorder="1" applyAlignment="1" applyProtection="1">
      <alignment horizontal="left" vertical="center" inden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indent="1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21" fillId="0" borderId="0" xfId="0" applyFont="1"/>
    <xf numFmtId="0" fontId="17" fillId="0" borderId="0" xfId="0" applyFont="1"/>
    <xf numFmtId="0" fontId="2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2" fillId="0" borderId="19" xfId="0" applyFont="1" applyBorder="1"/>
    <xf numFmtId="0" fontId="13" fillId="0" borderId="19" xfId="0" applyFont="1" applyBorder="1"/>
    <xf numFmtId="0" fontId="0" fillId="0" borderId="19" xfId="0" applyBorder="1"/>
    <xf numFmtId="0" fontId="14" fillId="0" borderId="19" xfId="0" applyFont="1" applyBorder="1"/>
    <xf numFmtId="0" fontId="12" fillId="0" borderId="19" xfId="0" applyFont="1" applyBorder="1"/>
    <xf numFmtId="0" fontId="7" fillId="0" borderId="19" xfId="0" applyFont="1" applyBorder="1"/>
    <xf numFmtId="0" fontId="7" fillId="0" borderId="19" xfId="0" applyFont="1" applyBorder="1" applyProtection="1">
      <protection locked="0"/>
    </xf>
    <xf numFmtId="0" fontId="2" fillId="0" borderId="1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21" xfId="0" applyFill="1" applyBorder="1" applyAlignment="1" applyProtection="1">
      <alignment vertical="center"/>
      <protection locked="0"/>
    </xf>
    <xf numFmtId="0" fontId="15" fillId="0" borderId="19" xfId="0" applyFont="1" applyBorder="1"/>
    <xf numFmtId="0" fontId="16" fillId="0" borderId="19" xfId="0" applyFont="1" applyBorder="1"/>
    <xf numFmtId="0" fontId="16" fillId="0" borderId="19" xfId="0" applyFont="1" applyBorder="1" applyProtection="1">
      <protection locked="0"/>
    </xf>
    <xf numFmtId="0" fontId="15" fillId="0" borderId="19" xfId="0" applyFont="1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13" fillId="0" borderId="0" xfId="0" applyFont="1" applyBorder="1"/>
    <xf numFmtId="0" fontId="22" fillId="0" borderId="0" xfId="0" applyFont="1" applyBorder="1" applyAlignment="1">
      <alignment vertical="top"/>
    </xf>
    <xf numFmtId="0" fontId="0" fillId="0" borderId="0" xfId="0" applyBorder="1"/>
    <xf numFmtId="0" fontId="26" fillId="0" borderId="0" xfId="0" applyFont="1" applyBorder="1"/>
    <xf numFmtId="0" fontId="5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/>
    <xf numFmtId="0" fontId="11" fillId="0" borderId="0" xfId="0" applyFont="1" applyAlignment="1">
      <alignment horizontal="center" vertical="center" wrapText="1"/>
    </xf>
    <xf numFmtId="0" fontId="29" fillId="2" borderId="12" xfId="0" applyFont="1" applyFill="1" applyBorder="1" applyAlignment="1" applyProtection="1">
      <alignment horizontal="left" vertical="center" indent="1"/>
      <protection locked="0"/>
    </xf>
    <xf numFmtId="0" fontId="30" fillId="0" borderId="19" xfId="0" applyFont="1" applyBorder="1"/>
    <xf numFmtId="0" fontId="29" fillId="2" borderId="3" xfId="0" applyFont="1" applyFill="1" applyBorder="1" applyAlignment="1" applyProtection="1">
      <alignment horizontal="left" vertical="center" indent="1"/>
      <protection locked="0"/>
    </xf>
    <xf numFmtId="0" fontId="29" fillId="2" borderId="3" xfId="0" applyFont="1" applyFill="1" applyBorder="1" applyAlignment="1" applyProtection="1">
      <alignment horizontal="center" vertical="center"/>
      <protection locked="0"/>
    </xf>
    <xf numFmtId="0" fontId="29" fillId="2" borderId="20" xfId="0" applyFont="1" applyFill="1" applyBorder="1" applyAlignment="1" applyProtection="1">
      <alignment vertical="center"/>
      <protection locked="0"/>
    </xf>
    <xf numFmtId="0" fontId="29" fillId="2" borderId="5" xfId="0" applyFont="1" applyFill="1" applyBorder="1" applyAlignment="1" applyProtection="1">
      <alignment horizontal="left" vertical="center" indent="1"/>
      <protection locked="0"/>
    </xf>
    <xf numFmtId="0" fontId="29" fillId="2" borderId="5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/>
    <xf numFmtId="0" fontId="11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9" fillId="0" borderId="0" xfId="0" applyFont="1" applyAlignment="1" applyProtection="1">
      <alignment vertical="center" wrapText="1"/>
    </xf>
    <xf numFmtId="0" fontId="0" fillId="0" borderId="0" xfId="0" applyAlignment="1" applyProtection="1"/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</cellXfs>
  <cellStyles count="2">
    <cellStyle name="Euro" xfId="1" xr:uid="{00000000-0005-0000-0000-000000000000}"/>
    <cellStyle name="Standard" xfId="0" builtinId="0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2" fmlaLink="$L$4" fmlaRange="$O$2:$O$29" sel="28" val="20"/>
</file>

<file path=xl/ctrlProps/ctrlProp10.xml><?xml version="1.0" encoding="utf-8"?>
<formControlPr xmlns="http://schemas.microsoft.com/office/spreadsheetml/2009/9/main" objectType="Drop" dropLines="3" dropStyle="combo" dx="22" fmlaLink="$C$20" fmlaRange="$T$13:$T$15" noThreeD="1" sel="2" val="0"/>
</file>

<file path=xl/ctrlProps/ctrlProp11.xml><?xml version="1.0" encoding="utf-8"?>
<formControlPr xmlns="http://schemas.microsoft.com/office/spreadsheetml/2009/9/main" objectType="Drop" dropLines="3" dropStyle="combo" dx="22" fmlaLink="$C$21" fmlaRange="$T$13:$T$15" noThreeD="1" sel="2" val="0"/>
</file>

<file path=xl/ctrlProps/ctrlProp12.xml><?xml version="1.0" encoding="utf-8"?>
<formControlPr xmlns="http://schemas.microsoft.com/office/spreadsheetml/2009/9/main" objectType="Drop" dropLines="3" dropStyle="combo" dx="22" fmlaLink="$C$22" fmlaRange="$T$13:$T$15" noThreeD="1" sel="2" val="0"/>
</file>

<file path=xl/ctrlProps/ctrlProp13.xml><?xml version="1.0" encoding="utf-8"?>
<formControlPr xmlns="http://schemas.microsoft.com/office/spreadsheetml/2009/9/main" objectType="Drop" dropLines="3" dropStyle="combo" dx="22" fmlaLink="$C$23" fmlaRange="$T$13:$T$15" noThreeD="1" sel="2" val="0"/>
</file>

<file path=xl/ctrlProps/ctrlProp14.xml><?xml version="1.0" encoding="utf-8"?>
<formControlPr xmlns="http://schemas.microsoft.com/office/spreadsheetml/2009/9/main" objectType="Drop" dropLines="3" dropStyle="combo" dx="22" fmlaLink="$C$24" fmlaRange="$T$13:$T$15" noThreeD="1" sel="2" val="0"/>
</file>

<file path=xl/ctrlProps/ctrlProp15.xml><?xml version="1.0" encoding="utf-8"?>
<formControlPr xmlns="http://schemas.microsoft.com/office/spreadsheetml/2009/9/main" objectType="Drop" dropLines="3" dropStyle="combo" dx="22" fmlaLink="$C$25" fmlaRange="$T$13:$T$15" noThreeD="1" sel="2" val="0"/>
</file>

<file path=xl/ctrlProps/ctrlProp16.xml><?xml version="1.0" encoding="utf-8"?>
<formControlPr xmlns="http://schemas.microsoft.com/office/spreadsheetml/2009/9/main" objectType="Drop" dropLines="3" dropStyle="combo" dx="22" fmlaLink="$C$26" fmlaRange="$T$13:$T$15" noThreeD="1" sel="2" val="0"/>
</file>

<file path=xl/ctrlProps/ctrlProp17.xml><?xml version="1.0" encoding="utf-8"?>
<formControlPr xmlns="http://schemas.microsoft.com/office/spreadsheetml/2009/9/main" objectType="Drop" dropLines="3" dropStyle="combo" dx="22" fmlaLink="$C$27" fmlaRange="$T$13:$T$15" noThreeD="1" sel="2" val="0"/>
</file>

<file path=xl/ctrlProps/ctrlProp18.xml><?xml version="1.0" encoding="utf-8"?>
<formControlPr xmlns="http://schemas.microsoft.com/office/spreadsheetml/2009/9/main" objectType="Drop" dropLines="3" dropStyle="combo" dx="22" fmlaLink="$C$28" fmlaRange="$T$13:$T$15" noThreeD="1" sel="2" val="0"/>
</file>

<file path=xl/ctrlProps/ctrlProp19.xml><?xml version="1.0" encoding="utf-8"?>
<formControlPr xmlns="http://schemas.microsoft.com/office/spreadsheetml/2009/9/main" objectType="Drop" dropLines="3" dropStyle="combo" dx="22" fmlaLink="$C$29" fmlaRange="$T$13:$T$15" noThreeD="1" sel="2" val="0"/>
</file>

<file path=xl/ctrlProps/ctrlProp2.xml><?xml version="1.0" encoding="utf-8"?>
<formControlPr xmlns="http://schemas.microsoft.com/office/spreadsheetml/2009/9/main" objectType="Drop" dropLines="2" dropStyle="combo" dx="22" fmlaLink="$C$12" fmlaRange="$T$13:$T$14" noThreeD="1" sel="1" val="0"/>
</file>

<file path=xl/ctrlProps/ctrlProp20.xml><?xml version="1.0" encoding="utf-8"?>
<formControlPr xmlns="http://schemas.microsoft.com/office/spreadsheetml/2009/9/main" objectType="Drop" dropLines="3" dropStyle="combo" dx="22" fmlaLink="$C$30" fmlaRange="$T$13:$T$15" noThreeD="1" sel="2" val="0"/>
</file>

<file path=xl/ctrlProps/ctrlProp21.xml><?xml version="1.0" encoding="utf-8"?>
<formControlPr xmlns="http://schemas.microsoft.com/office/spreadsheetml/2009/9/main" objectType="Drop" dropLines="3" dropStyle="combo" dx="22" fmlaLink="$C$31" fmlaRange="$T$13:$T$15" noThreeD="1" sel="2" val="0"/>
</file>

<file path=xl/ctrlProps/ctrlProp22.xml><?xml version="1.0" encoding="utf-8"?>
<formControlPr xmlns="http://schemas.microsoft.com/office/spreadsheetml/2009/9/main" objectType="Drop" dropLines="3" dropStyle="combo" dx="22" fmlaLink="$C$31" fmlaRange="$T$13:$T$15" noThreeD="1" sel="2" val="0"/>
</file>

<file path=xl/ctrlProps/ctrlProp23.xml><?xml version="1.0" encoding="utf-8"?>
<formControlPr xmlns="http://schemas.microsoft.com/office/spreadsheetml/2009/9/main" objectType="Drop" dropLines="3" dropStyle="combo" dx="22" fmlaLink="$C$33" fmlaRange="$T$13:$T$15" noThreeD="1" sel="2" val="0"/>
</file>

<file path=xl/ctrlProps/ctrlProp24.xml><?xml version="1.0" encoding="utf-8"?>
<formControlPr xmlns="http://schemas.microsoft.com/office/spreadsheetml/2009/9/main" objectType="Drop" dropLines="3" dropStyle="combo" dx="22" fmlaLink="$C$34" fmlaRange="$T$13:$T$15" noThreeD="1" sel="2" val="0"/>
</file>

<file path=xl/ctrlProps/ctrlProp25.xml><?xml version="1.0" encoding="utf-8"?>
<formControlPr xmlns="http://schemas.microsoft.com/office/spreadsheetml/2009/9/main" objectType="Drop" dropLines="3" dropStyle="combo" dx="22" fmlaLink="$C$35" fmlaRange="$T$13:$T$15" noThreeD="1" sel="2" val="0"/>
</file>

<file path=xl/ctrlProps/ctrlProp26.xml><?xml version="1.0" encoding="utf-8"?>
<formControlPr xmlns="http://schemas.microsoft.com/office/spreadsheetml/2009/9/main" objectType="Drop" dropLines="3" dropStyle="combo" dx="22" fmlaLink="$C$36" fmlaRange="$T$13:$T$15" noThreeD="1" sel="2" val="0"/>
</file>

<file path=xl/ctrlProps/ctrlProp27.xml><?xml version="1.0" encoding="utf-8"?>
<formControlPr xmlns="http://schemas.microsoft.com/office/spreadsheetml/2009/9/main" objectType="Drop" dropLines="3" dropStyle="combo" dx="22" fmlaLink="$C$37" fmlaRange="$T$13:$T$15" noThreeD="1" sel="2" val="0"/>
</file>

<file path=xl/ctrlProps/ctrlProp28.xml><?xml version="1.0" encoding="utf-8"?>
<formControlPr xmlns="http://schemas.microsoft.com/office/spreadsheetml/2009/9/main" objectType="Drop" dropLines="3" dropStyle="combo" dx="22" fmlaLink="$C$38" fmlaRange="$T$13:$T$15" noThreeD="1" sel="2" val="0"/>
</file>

<file path=xl/ctrlProps/ctrlProp29.xml><?xml version="1.0" encoding="utf-8"?>
<formControlPr xmlns="http://schemas.microsoft.com/office/spreadsheetml/2009/9/main" objectType="Drop" dropLines="3" dropStyle="combo" dx="22" fmlaLink="$C$39" fmlaRange="$T$13:$T$15" noThreeD="1" sel="2" val="0"/>
</file>

<file path=xl/ctrlProps/ctrlProp3.xml><?xml version="1.0" encoding="utf-8"?>
<formControlPr xmlns="http://schemas.microsoft.com/office/spreadsheetml/2009/9/main" objectType="Drop" dropLines="2" dropStyle="combo" dx="22" fmlaLink="$C$13" fmlaRange="$T$13:$T$14" noThreeD="1" sel="1" val="0"/>
</file>

<file path=xl/ctrlProps/ctrlProp30.xml><?xml version="1.0" encoding="utf-8"?>
<formControlPr xmlns="http://schemas.microsoft.com/office/spreadsheetml/2009/9/main" objectType="Drop" dropLines="3" dropStyle="combo" dx="22" fmlaLink="$C$40" fmlaRange="$T$13:$T$15" noThreeD="1" sel="2" val="0"/>
</file>

<file path=xl/ctrlProps/ctrlProp31.xml><?xml version="1.0" encoding="utf-8"?>
<formControlPr xmlns="http://schemas.microsoft.com/office/spreadsheetml/2009/9/main" objectType="Drop" dropLines="3" dropStyle="combo" dx="22" fmlaLink="$C$41" fmlaRange="$T$13:$T$15" noThreeD="1" sel="2" val="0"/>
</file>

<file path=xl/ctrlProps/ctrlProp32.xml><?xml version="1.0" encoding="utf-8"?>
<formControlPr xmlns="http://schemas.microsoft.com/office/spreadsheetml/2009/9/main" objectType="Drop" dropLines="3" dropStyle="combo" dx="22" fmlaLink="$C$42" fmlaRange="$T$13:$T$15" noThreeD="1" sel="2" val="0"/>
</file>

<file path=xl/ctrlProps/ctrlProp33.xml><?xml version="1.0" encoding="utf-8"?>
<formControlPr xmlns="http://schemas.microsoft.com/office/spreadsheetml/2009/9/main" objectType="Drop" dropLines="2" dropStyle="combo" dx="22" fmlaLink="$C$12" fmlaRange="$S$13:$S$14" noThreeD="1" sel="1" val="0"/>
</file>

<file path=xl/ctrlProps/ctrlProp34.xml><?xml version="1.0" encoding="utf-8"?>
<formControlPr xmlns="http://schemas.microsoft.com/office/spreadsheetml/2009/9/main" objectType="Drop" dropLines="2" dropStyle="combo" dx="22" fmlaLink="$C$13" fmlaRange="$S$13:$S$14" noThreeD="1" sel="1" val="0"/>
</file>

<file path=xl/ctrlProps/ctrlProp35.xml><?xml version="1.0" encoding="utf-8"?>
<formControlPr xmlns="http://schemas.microsoft.com/office/spreadsheetml/2009/9/main" objectType="Drop" dropLines="2" dropStyle="combo" dx="22" fmlaLink="$C$14" fmlaRange="$S$13:$S$14" noThreeD="1" sel="2" val="0"/>
</file>

<file path=xl/ctrlProps/ctrlProp36.xml><?xml version="1.0" encoding="utf-8"?>
<formControlPr xmlns="http://schemas.microsoft.com/office/spreadsheetml/2009/9/main" objectType="Drop" dropLines="3" dropStyle="combo" dx="22" fmlaLink="$C$15" fmlaRange="$S$13:$S$15" noThreeD="1" sel="1" val="0"/>
</file>

<file path=xl/ctrlProps/ctrlProp37.xml><?xml version="1.0" encoding="utf-8"?>
<formControlPr xmlns="http://schemas.microsoft.com/office/spreadsheetml/2009/9/main" objectType="Drop" dropLines="3" dropStyle="combo" dx="22" fmlaLink="$C$16" fmlaRange="$S$13:$S$15" noThreeD="1" sel="2" val="0"/>
</file>

<file path=xl/ctrlProps/ctrlProp38.xml><?xml version="1.0" encoding="utf-8"?>
<formControlPr xmlns="http://schemas.microsoft.com/office/spreadsheetml/2009/9/main" objectType="Drop" dropLines="3" dropStyle="combo" dx="22" fmlaLink="$C$17" fmlaRange="$S$13:$S$15" noThreeD="1" sel="2" val="0"/>
</file>

<file path=xl/ctrlProps/ctrlProp39.xml><?xml version="1.0" encoding="utf-8"?>
<formControlPr xmlns="http://schemas.microsoft.com/office/spreadsheetml/2009/9/main" objectType="Drop" dropLines="3" dropStyle="combo" dx="22" fmlaLink="$C$18" fmlaRange="$S$13:$S$15" noThreeD="1" sel="2" val="0"/>
</file>

<file path=xl/ctrlProps/ctrlProp4.xml><?xml version="1.0" encoding="utf-8"?>
<formControlPr xmlns="http://schemas.microsoft.com/office/spreadsheetml/2009/9/main" objectType="Drop" dropLines="2" dropStyle="combo" dx="22" fmlaLink="$C$14" fmlaRange="$T$13:$T$14" noThreeD="1" sel="1" val="0"/>
</file>

<file path=xl/ctrlProps/ctrlProp40.xml><?xml version="1.0" encoding="utf-8"?>
<formControlPr xmlns="http://schemas.microsoft.com/office/spreadsheetml/2009/9/main" objectType="Drop" dropLines="3" dropStyle="combo" dx="22" fmlaLink="$C$19" fmlaRange="$S$13:$S$15" noThreeD="1" sel="2" val="0"/>
</file>

<file path=xl/ctrlProps/ctrlProp41.xml><?xml version="1.0" encoding="utf-8"?>
<formControlPr xmlns="http://schemas.microsoft.com/office/spreadsheetml/2009/9/main" objectType="Drop" dropLines="3" dropStyle="combo" dx="22" fmlaLink="$C$20" fmlaRange="$S$13:$S$15" noThreeD="1" sel="1" val="0"/>
</file>

<file path=xl/ctrlProps/ctrlProp42.xml><?xml version="1.0" encoding="utf-8"?>
<formControlPr xmlns="http://schemas.microsoft.com/office/spreadsheetml/2009/9/main" objectType="Drop" dropLines="3" dropStyle="combo" dx="22" fmlaLink="$C$21" fmlaRange="$S$13:$S$15" noThreeD="1" sel="1" val="0"/>
</file>

<file path=xl/ctrlProps/ctrlProp43.xml><?xml version="1.0" encoding="utf-8"?>
<formControlPr xmlns="http://schemas.microsoft.com/office/spreadsheetml/2009/9/main" objectType="Drop" dropLines="3" dropStyle="combo" dx="22" fmlaLink="$C$22" fmlaRange="$S$13:$S$15" noThreeD="1" sel="1" val="0"/>
</file>

<file path=xl/ctrlProps/ctrlProp44.xml><?xml version="1.0" encoding="utf-8"?>
<formControlPr xmlns="http://schemas.microsoft.com/office/spreadsheetml/2009/9/main" objectType="Drop" dropLines="3" dropStyle="combo" dx="22" fmlaLink="$C$23" fmlaRange="$S$13:$S$15" noThreeD="1" sel="2" val="0"/>
</file>

<file path=xl/ctrlProps/ctrlProp45.xml><?xml version="1.0" encoding="utf-8"?>
<formControlPr xmlns="http://schemas.microsoft.com/office/spreadsheetml/2009/9/main" objectType="Drop" dropLines="3" dropStyle="combo" dx="22" fmlaLink="$C$24" fmlaRange="$S$13:$S$15" noThreeD="1" sel="2" val="0"/>
</file>

<file path=xl/ctrlProps/ctrlProp46.xml><?xml version="1.0" encoding="utf-8"?>
<formControlPr xmlns="http://schemas.microsoft.com/office/spreadsheetml/2009/9/main" objectType="Drop" dropLines="3" dropStyle="combo" dx="22" fmlaLink="$C$25" fmlaRange="$S$13:$S$15" noThreeD="1" sel="2" val="0"/>
</file>

<file path=xl/ctrlProps/ctrlProp47.xml><?xml version="1.0" encoding="utf-8"?>
<formControlPr xmlns="http://schemas.microsoft.com/office/spreadsheetml/2009/9/main" objectType="Drop" dropLines="3" dropStyle="combo" dx="22" fmlaLink="$C$26" fmlaRange="$S$13:$S$15" noThreeD="1" sel="2" val="0"/>
</file>

<file path=xl/ctrlProps/ctrlProp48.xml><?xml version="1.0" encoding="utf-8"?>
<formControlPr xmlns="http://schemas.microsoft.com/office/spreadsheetml/2009/9/main" objectType="Drop" dropLines="3" dropStyle="combo" dx="22" fmlaLink="$C$27" fmlaRange="$S$13:$S$15" noThreeD="1" sel="2" val="0"/>
</file>

<file path=xl/ctrlProps/ctrlProp49.xml><?xml version="1.0" encoding="utf-8"?>
<formControlPr xmlns="http://schemas.microsoft.com/office/spreadsheetml/2009/9/main" objectType="Drop" dropLines="3" dropStyle="combo" dx="22" fmlaLink="$C$28" fmlaRange="$S$13:$S$15" noThreeD="1" sel="2" val="0"/>
</file>

<file path=xl/ctrlProps/ctrlProp5.xml><?xml version="1.0" encoding="utf-8"?>
<formControlPr xmlns="http://schemas.microsoft.com/office/spreadsheetml/2009/9/main" objectType="Drop" dropLines="3" dropStyle="combo" dx="22" fmlaLink="$C$15" fmlaRange="$T$13:$T$15" noThreeD="1" sel="2" val="0"/>
</file>

<file path=xl/ctrlProps/ctrlProp50.xml><?xml version="1.0" encoding="utf-8"?>
<formControlPr xmlns="http://schemas.microsoft.com/office/spreadsheetml/2009/9/main" objectType="Drop" dropLines="3" dropStyle="combo" dx="22" fmlaLink="$C$29" fmlaRange="$S$13:$S$15" noThreeD="1" sel="2" val="0"/>
</file>

<file path=xl/ctrlProps/ctrlProp51.xml><?xml version="1.0" encoding="utf-8"?>
<formControlPr xmlns="http://schemas.microsoft.com/office/spreadsheetml/2009/9/main" objectType="Drop" dropLines="3" dropStyle="combo" dx="22" fmlaLink="$C$30" fmlaRange="$S$13:$S$15" noThreeD="1" sel="2" val="0"/>
</file>

<file path=xl/ctrlProps/ctrlProp52.xml><?xml version="1.0" encoding="utf-8"?>
<formControlPr xmlns="http://schemas.microsoft.com/office/spreadsheetml/2009/9/main" objectType="Drop" dropLines="3" dropStyle="combo" dx="22" fmlaLink="$C$31" fmlaRange="$S$13:$S$15" noThreeD="1" sel="2" val="0"/>
</file>

<file path=xl/ctrlProps/ctrlProp53.xml><?xml version="1.0" encoding="utf-8"?>
<formControlPr xmlns="http://schemas.microsoft.com/office/spreadsheetml/2009/9/main" objectType="Drop" dropLines="2" dropStyle="combo" dx="22" fmlaLink="$C$12" fmlaRange="$L$13:$L$14" noThreeD="1" sel="2" val="0"/>
</file>

<file path=xl/ctrlProps/ctrlProp54.xml><?xml version="1.0" encoding="utf-8"?>
<formControlPr xmlns="http://schemas.microsoft.com/office/spreadsheetml/2009/9/main" objectType="Drop" dropLines="2" dropStyle="combo" dx="22" fmlaLink="$C$13" fmlaRange="$L$13:$L$14" noThreeD="1" sel="1" val="0"/>
</file>

<file path=xl/ctrlProps/ctrlProp55.xml><?xml version="1.0" encoding="utf-8"?>
<formControlPr xmlns="http://schemas.microsoft.com/office/spreadsheetml/2009/9/main" objectType="Drop" dropLines="2" dropStyle="combo" dx="22" fmlaLink="$C$14" fmlaRange="$L$13:$L$14" noThreeD="1" sel="2" val="0"/>
</file>

<file path=xl/ctrlProps/ctrlProp56.xml><?xml version="1.0" encoding="utf-8"?>
<formControlPr xmlns="http://schemas.microsoft.com/office/spreadsheetml/2009/9/main" objectType="Drop" dropLines="3" dropStyle="combo" dx="22" fmlaLink="$C$15" fmlaRange="$L$13:$L$15" noThreeD="1" sel="2" val="0"/>
</file>

<file path=xl/ctrlProps/ctrlProp57.xml><?xml version="1.0" encoding="utf-8"?>
<formControlPr xmlns="http://schemas.microsoft.com/office/spreadsheetml/2009/9/main" objectType="Drop" dropLines="3" dropStyle="combo" dx="22" fmlaLink="$C$16" fmlaRange="$L$13:$L$15" noThreeD="1" sel="2" val="0"/>
</file>

<file path=xl/ctrlProps/ctrlProp58.xml><?xml version="1.0" encoding="utf-8"?>
<formControlPr xmlns="http://schemas.microsoft.com/office/spreadsheetml/2009/9/main" objectType="Drop" dropLines="3" dropStyle="combo" dx="22" fmlaLink="$C$17" fmlaRange="$L$13:$L$15" noThreeD="1" sel="2" val="0"/>
</file>

<file path=xl/ctrlProps/ctrlProp59.xml><?xml version="1.0" encoding="utf-8"?>
<formControlPr xmlns="http://schemas.microsoft.com/office/spreadsheetml/2009/9/main" objectType="Drop" dropLines="3" dropStyle="combo" dx="22" fmlaLink="$C$18" fmlaRange="$L$13:$L$15" noThreeD="1" sel="2" val="0"/>
</file>

<file path=xl/ctrlProps/ctrlProp6.xml><?xml version="1.0" encoding="utf-8"?>
<formControlPr xmlns="http://schemas.microsoft.com/office/spreadsheetml/2009/9/main" objectType="Drop" dropLines="3" dropStyle="combo" dx="22" fmlaLink="$C$16" fmlaRange="$T$13:$T$15" noThreeD="1" sel="2" val="0"/>
</file>

<file path=xl/ctrlProps/ctrlProp60.xml><?xml version="1.0" encoding="utf-8"?>
<formControlPr xmlns="http://schemas.microsoft.com/office/spreadsheetml/2009/9/main" objectType="Drop" dropLines="3" dropStyle="combo" dx="22" fmlaLink="$C$19" fmlaRange="$L$13:$L$15" noThreeD="1" sel="1" val="0"/>
</file>

<file path=xl/ctrlProps/ctrlProp61.xml><?xml version="1.0" encoding="utf-8"?>
<formControlPr xmlns="http://schemas.microsoft.com/office/spreadsheetml/2009/9/main" objectType="Drop" dropLines="3" dropStyle="combo" dx="22" fmlaLink="$C$20" fmlaRange="$L$13:$L$15" noThreeD="1" sel="1" val="0"/>
</file>

<file path=xl/ctrlProps/ctrlProp62.xml><?xml version="1.0" encoding="utf-8"?>
<formControlPr xmlns="http://schemas.microsoft.com/office/spreadsheetml/2009/9/main" objectType="Drop" dropLines="3" dropStyle="combo" dx="22" fmlaLink="$C$21" fmlaRange="$L$13:$L$15" noThreeD="1" sel="2" val="0"/>
</file>

<file path=xl/ctrlProps/ctrlProp63.xml><?xml version="1.0" encoding="utf-8"?>
<formControlPr xmlns="http://schemas.microsoft.com/office/spreadsheetml/2009/9/main" objectType="Drop" dropLines="3" dropStyle="combo" dx="22" fmlaLink="$C$22" fmlaRange="$L$13:$L$15" noThreeD="1" sel="1" val="0"/>
</file>

<file path=xl/ctrlProps/ctrlProp64.xml><?xml version="1.0" encoding="utf-8"?>
<formControlPr xmlns="http://schemas.microsoft.com/office/spreadsheetml/2009/9/main" objectType="Drop" dropLines="3" dropStyle="combo" dx="22" fmlaLink="$C$23" fmlaRange="$L$13:$L$15" noThreeD="1" sel="2" val="0"/>
</file>

<file path=xl/ctrlProps/ctrlProp65.xml><?xml version="1.0" encoding="utf-8"?>
<formControlPr xmlns="http://schemas.microsoft.com/office/spreadsheetml/2009/9/main" objectType="Drop" dropLines="3" dropStyle="combo" dx="22" fmlaLink="$C$24" fmlaRange="$L$13:$L$15" noThreeD="1" sel="2" val="0"/>
</file>

<file path=xl/ctrlProps/ctrlProp66.xml><?xml version="1.0" encoding="utf-8"?>
<formControlPr xmlns="http://schemas.microsoft.com/office/spreadsheetml/2009/9/main" objectType="Drop" dropLines="3" dropStyle="combo" dx="22" fmlaLink="$C$25" fmlaRange="$L$13:$L$15" noThreeD="1" sel="2" val="0"/>
</file>

<file path=xl/ctrlProps/ctrlProp67.xml><?xml version="1.0" encoding="utf-8"?>
<formControlPr xmlns="http://schemas.microsoft.com/office/spreadsheetml/2009/9/main" objectType="Drop" dropLines="3" dropStyle="combo" dx="22" fmlaLink="$C$26" fmlaRange="$L$13:$L$15" noThreeD="1" sel="2" val="0"/>
</file>

<file path=xl/ctrlProps/ctrlProp68.xml><?xml version="1.0" encoding="utf-8"?>
<formControlPr xmlns="http://schemas.microsoft.com/office/spreadsheetml/2009/9/main" objectType="Drop" dropLines="3" dropStyle="combo" dx="22" fmlaLink="$C$27" fmlaRange="$L$13:$L$15" noThreeD="1" sel="2" val="0"/>
</file>

<file path=xl/ctrlProps/ctrlProp69.xml><?xml version="1.0" encoding="utf-8"?>
<formControlPr xmlns="http://schemas.microsoft.com/office/spreadsheetml/2009/9/main" objectType="Drop" dropLines="3" dropStyle="combo" dx="22" fmlaLink="$C$28" fmlaRange="$L$13:$L$15" noThreeD="1" sel="2" val="0"/>
</file>

<file path=xl/ctrlProps/ctrlProp7.xml><?xml version="1.0" encoding="utf-8"?>
<formControlPr xmlns="http://schemas.microsoft.com/office/spreadsheetml/2009/9/main" objectType="Drop" dropLines="3" dropStyle="combo" dx="22" fmlaLink="$C$17" fmlaRange="$T$13:$T$15" noThreeD="1" sel="2" val="0"/>
</file>

<file path=xl/ctrlProps/ctrlProp70.xml><?xml version="1.0" encoding="utf-8"?>
<formControlPr xmlns="http://schemas.microsoft.com/office/spreadsheetml/2009/9/main" objectType="Drop" dropLines="3" dropStyle="combo" dx="22" fmlaLink="$C$29" fmlaRange="$L$13:$L$15" noThreeD="1" sel="2" val="0"/>
</file>

<file path=xl/ctrlProps/ctrlProp71.xml><?xml version="1.0" encoding="utf-8"?>
<formControlPr xmlns="http://schemas.microsoft.com/office/spreadsheetml/2009/9/main" objectType="Drop" dropLines="3" dropStyle="combo" dx="22" fmlaLink="$C$30" fmlaRange="$L$13:$L$15" noThreeD="1" sel="2" val="0"/>
</file>

<file path=xl/ctrlProps/ctrlProp72.xml><?xml version="1.0" encoding="utf-8"?>
<formControlPr xmlns="http://schemas.microsoft.com/office/spreadsheetml/2009/9/main" objectType="Drop" dropLines="3" dropStyle="combo" dx="22" fmlaLink="$C$31" fmlaRange="$L$13:$L$15" noThreeD="1" sel="2" val="0"/>
</file>

<file path=xl/ctrlProps/ctrlProp8.xml><?xml version="1.0" encoding="utf-8"?>
<formControlPr xmlns="http://schemas.microsoft.com/office/spreadsheetml/2009/9/main" objectType="Drop" dropLines="3" dropStyle="combo" dx="22" fmlaLink="$C$18" fmlaRange="$T$13:$T$15" noThreeD="1" sel="2" val="0"/>
</file>

<file path=xl/ctrlProps/ctrlProp9.xml><?xml version="1.0" encoding="utf-8"?>
<formControlPr xmlns="http://schemas.microsoft.com/office/spreadsheetml/2009/9/main" objectType="Drop" dropLines="3" dropStyle="combo" dx="22" fmlaLink="$C$19" fmlaRange="$T$13:$T$15" noThreeD="1" sel="2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</xdr:colOff>
      <xdr:row>6</xdr:row>
      <xdr:rowOff>89535</xdr:rowOff>
    </xdr:from>
    <xdr:to>
      <xdr:col>3</xdr:col>
      <xdr:colOff>19050</xdr:colOff>
      <xdr:row>9</xdr:row>
      <xdr:rowOff>17145</xdr:rowOff>
    </xdr:to>
    <xdr:sp macro="" textlink="">
      <xdr:nvSpPr>
        <xdr:cNvPr id="6174" name="Rectangle 2">
          <a:extLst>
            <a:ext uri="{FF2B5EF4-FFF2-40B4-BE49-F238E27FC236}">
              <a16:creationId xmlns:a16="http://schemas.microsoft.com/office/drawing/2014/main" id="{00000000-0008-0000-0000-00001E180000}"/>
            </a:ext>
          </a:extLst>
        </xdr:cNvPr>
        <xdr:cNvSpPr>
          <a:spLocks noChangeArrowheads="1"/>
        </xdr:cNvSpPr>
      </xdr:nvSpPr>
      <xdr:spPr bwMode="auto">
        <a:xfrm>
          <a:off x="340995" y="1489710"/>
          <a:ext cx="1383030" cy="3181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0</xdr:rowOff>
        </xdr:from>
        <xdr:to>
          <xdr:col>2</xdr:col>
          <xdr:colOff>542925</xdr:colOff>
          <xdr:row>8</xdr:row>
          <xdr:rowOff>28575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59055</xdr:colOff>
      <xdr:row>3</xdr:row>
      <xdr:rowOff>9525</xdr:rowOff>
    </xdr:from>
    <xdr:to>
      <xdr:col>6</xdr:col>
      <xdr:colOff>741206</xdr:colOff>
      <xdr:row>5</xdr:row>
      <xdr:rowOff>274000</xdr:rowOff>
    </xdr:to>
    <xdr:sp macro="" textlink="">
      <xdr:nvSpPr>
        <xdr:cNvPr id="6148" name="Text Box 4">
          <a:extLst>
            <a:ext uri="{FF2B5EF4-FFF2-40B4-BE49-F238E27FC236}">
              <a16:creationId xmlns:a16="http://schemas.microsoft.com/office/drawing/2014/main" id="{00000000-0008-0000-0000-000004180000}"/>
            </a:ext>
          </a:extLst>
        </xdr:cNvPr>
        <xdr:cNvSpPr txBox="1">
          <a:spLocks noChangeArrowheads="1"/>
        </xdr:cNvSpPr>
      </xdr:nvSpPr>
      <xdr:spPr bwMode="auto">
        <a:xfrm>
          <a:off x="3459480" y="548640"/>
          <a:ext cx="4130040" cy="82296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>
                  <a:alpha val="84000"/>
                </a:srgbClr>
              </a:solidFill>
            </a14:hiddenFill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Nur die grünen Felder ausfüllen !</a:t>
          </a:r>
          <a:endParaRPr lang="de-DE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Für Abendveranstaltung bitte zusätzlich Essensliste ausfüllen.</a:t>
          </a:r>
        </a:p>
      </xdr:txBody>
    </xdr:sp>
    <xdr:clientData fPrintsWithSheet="0"/>
  </xdr:twoCellAnchor>
  <xdr:twoCellAnchor>
    <xdr:from>
      <xdr:col>1</xdr:col>
      <xdr:colOff>9525</xdr:colOff>
      <xdr:row>5</xdr:row>
      <xdr:rowOff>41910</xdr:rowOff>
    </xdr:from>
    <xdr:to>
      <xdr:col>3</xdr:col>
      <xdr:colOff>0</xdr:colOff>
      <xdr:row>6</xdr:row>
      <xdr:rowOff>60960</xdr:rowOff>
    </xdr:to>
    <xdr:sp macro="" textlink="">
      <xdr:nvSpPr>
        <xdr:cNvPr id="6149" name="Rectangle 5">
          <a:extLst>
            <a:ext uri="{FF2B5EF4-FFF2-40B4-BE49-F238E27FC236}">
              <a16:creationId xmlns:a16="http://schemas.microsoft.com/office/drawing/2014/main" id="{00000000-0008-0000-0000-000005180000}"/>
            </a:ext>
          </a:extLst>
        </xdr:cNvPr>
        <xdr:cNvSpPr>
          <a:spLocks noChangeArrowheads="1"/>
        </xdr:cNvSpPr>
      </xdr:nvSpPr>
      <xdr:spPr bwMode="auto">
        <a:xfrm>
          <a:off x="327660" y="1089660"/>
          <a:ext cx="1424940" cy="3657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8000"/>
              </a:solidFill>
              <a:latin typeface="Arial"/>
              <a:cs typeface="Arial"/>
            </a:rPr>
            <a:t>(bitte Name des 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8000"/>
              </a:solidFill>
              <a:latin typeface="Arial"/>
              <a:cs typeface="Arial"/>
            </a:rPr>
            <a:t>Amtes auswählen)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11</xdr:row>
          <xdr:rowOff>19050</xdr:rowOff>
        </xdr:from>
        <xdr:to>
          <xdr:col>2</xdr:col>
          <xdr:colOff>638175</xdr:colOff>
          <xdr:row>11</xdr:row>
          <xdr:rowOff>180975</xdr:rowOff>
        </xdr:to>
        <xdr:sp macro="" textlink="">
          <xdr:nvSpPr>
            <xdr:cNvPr id="10245" name="Drop Down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12</xdr:row>
          <xdr:rowOff>19050</xdr:rowOff>
        </xdr:from>
        <xdr:to>
          <xdr:col>2</xdr:col>
          <xdr:colOff>647700</xdr:colOff>
          <xdr:row>12</xdr:row>
          <xdr:rowOff>180975</xdr:rowOff>
        </xdr:to>
        <xdr:sp macro="" textlink="">
          <xdr:nvSpPr>
            <xdr:cNvPr id="10246" name="Drop Down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1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13</xdr:row>
          <xdr:rowOff>28575</xdr:rowOff>
        </xdr:from>
        <xdr:to>
          <xdr:col>2</xdr:col>
          <xdr:colOff>647700</xdr:colOff>
          <xdr:row>13</xdr:row>
          <xdr:rowOff>190500</xdr:rowOff>
        </xdr:to>
        <xdr:sp macro="" textlink="">
          <xdr:nvSpPr>
            <xdr:cNvPr id="10247" name="Drop Down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1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14</xdr:row>
          <xdr:rowOff>28575</xdr:rowOff>
        </xdr:from>
        <xdr:to>
          <xdr:col>2</xdr:col>
          <xdr:colOff>647700</xdr:colOff>
          <xdr:row>14</xdr:row>
          <xdr:rowOff>190500</xdr:rowOff>
        </xdr:to>
        <xdr:sp macro="" textlink="">
          <xdr:nvSpPr>
            <xdr:cNvPr id="10248" name="Drop Down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1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15</xdr:row>
          <xdr:rowOff>28575</xdr:rowOff>
        </xdr:from>
        <xdr:to>
          <xdr:col>2</xdr:col>
          <xdr:colOff>647700</xdr:colOff>
          <xdr:row>15</xdr:row>
          <xdr:rowOff>190500</xdr:rowOff>
        </xdr:to>
        <xdr:sp macro="" textlink="">
          <xdr:nvSpPr>
            <xdr:cNvPr id="10249" name="Drop Down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1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16</xdr:row>
          <xdr:rowOff>28575</xdr:rowOff>
        </xdr:from>
        <xdr:to>
          <xdr:col>2</xdr:col>
          <xdr:colOff>647700</xdr:colOff>
          <xdr:row>16</xdr:row>
          <xdr:rowOff>190500</xdr:rowOff>
        </xdr:to>
        <xdr:sp macro="" textlink="">
          <xdr:nvSpPr>
            <xdr:cNvPr id="10250" name="Drop Down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1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17</xdr:row>
          <xdr:rowOff>28575</xdr:rowOff>
        </xdr:from>
        <xdr:to>
          <xdr:col>2</xdr:col>
          <xdr:colOff>647700</xdr:colOff>
          <xdr:row>17</xdr:row>
          <xdr:rowOff>190500</xdr:rowOff>
        </xdr:to>
        <xdr:sp macro="" textlink="">
          <xdr:nvSpPr>
            <xdr:cNvPr id="10251" name="Drop Down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1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18</xdr:row>
          <xdr:rowOff>28575</xdr:rowOff>
        </xdr:from>
        <xdr:to>
          <xdr:col>2</xdr:col>
          <xdr:colOff>647700</xdr:colOff>
          <xdr:row>18</xdr:row>
          <xdr:rowOff>190500</xdr:rowOff>
        </xdr:to>
        <xdr:sp macro="" textlink="">
          <xdr:nvSpPr>
            <xdr:cNvPr id="10252" name="Drop Down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1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19</xdr:row>
          <xdr:rowOff>28575</xdr:rowOff>
        </xdr:from>
        <xdr:to>
          <xdr:col>2</xdr:col>
          <xdr:colOff>647700</xdr:colOff>
          <xdr:row>19</xdr:row>
          <xdr:rowOff>190500</xdr:rowOff>
        </xdr:to>
        <xdr:sp macro="" textlink="">
          <xdr:nvSpPr>
            <xdr:cNvPr id="10253" name="Drop Down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1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20</xdr:row>
          <xdr:rowOff>28575</xdr:rowOff>
        </xdr:from>
        <xdr:to>
          <xdr:col>2</xdr:col>
          <xdr:colOff>647700</xdr:colOff>
          <xdr:row>20</xdr:row>
          <xdr:rowOff>190500</xdr:rowOff>
        </xdr:to>
        <xdr:sp macro="" textlink="">
          <xdr:nvSpPr>
            <xdr:cNvPr id="10254" name="Drop Down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1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21</xdr:row>
          <xdr:rowOff>28575</xdr:rowOff>
        </xdr:from>
        <xdr:to>
          <xdr:col>2</xdr:col>
          <xdr:colOff>647700</xdr:colOff>
          <xdr:row>21</xdr:row>
          <xdr:rowOff>190500</xdr:rowOff>
        </xdr:to>
        <xdr:sp macro="" textlink="">
          <xdr:nvSpPr>
            <xdr:cNvPr id="10255" name="Drop Down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1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22</xdr:row>
          <xdr:rowOff>28575</xdr:rowOff>
        </xdr:from>
        <xdr:to>
          <xdr:col>2</xdr:col>
          <xdr:colOff>647700</xdr:colOff>
          <xdr:row>22</xdr:row>
          <xdr:rowOff>190500</xdr:rowOff>
        </xdr:to>
        <xdr:sp macro="" textlink="">
          <xdr:nvSpPr>
            <xdr:cNvPr id="10256" name="Drop Down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1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23</xdr:row>
          <xdr:rowOff>28575</xdr:rowOff>
        </xdr:from>
        <xdr:to>
          <xdr:col>2</xdr:col>
          <xdr:colOff>647700</xdr:colOff>
          <xdr:row>23</xdr:row>
          <xdr:rowOff>190500</xdr:rowOff>
        </xdr:to>
        <xdr:sp macro="" textlink="">
          <xdr:nvSpPr>
            <xdr:cNvPr id="10257" name="Drop Down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1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24</xdr:row>
          <xdr:rowOff>28575</xdr:rowOff>
        </xdr:from>
        <xdr:to>
          <xdr:col>2</xdr:col>
          <xdr:colOff>647700</xdr:colOff>
          <xdr:row>24</xdr:row>
          <xdr:rowOff>190500</xdr:rowOff>
        </xdr:to>
        <xdr:sp macro="" textlink="">
          <xdr:nvSpPr>
            <xdr:cNvPr id="10258" name="Drop Down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1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25</xdr:row>
          <xdr:rowOff>28575</xdr:rowOff>
        </xdr:from>
        <xdr:to>
          <xdr:col>2</xdr:col>
          <xdr:colOff>647700</xdr:colOff>
          <xdr:row>25</xdr:row>
          <xdr:rowOff>190500</xdr:rowOff>
        </xdr:to>
        <xdr:sp macro="" textlink="">
          <xdr:nvSpPr>
            <xdr:cNvPr id="10259" name="Drop Down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1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26</xdr:row>
          <xdr:rowOff>28575</xdr:rowOff>
        </xdr:from>
        <xdr:to>
          <xdr:col>2</xdr:col>
          <xdr:colOff>647700</xdr:colOff>
          <xdr:row>26</xdr:row>
          <xdr:rowOff>190500</xdr:rowOff>
        </xdr:to>
        <xdr:sp macro="" textlink="">
          <xdr:nvSpPr>
            <xdr:cNvPr id="10260" name="Drop Down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1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27</xdr:row>
          <xdr:rowOff>28575</xdr:rowOff>
        </xdr:from>
        <xdr:to>
          <xdr:col>2</xdr:col>
          <xdr:colOff>647700</xdr:colOff>
          <xdr:row>27</xdr:row>
          <xdr:rowOff>190500</xdr:rowOff>
        </xdr:to>
        <xdr:sp macro="" textlink="">
          <xdr:nvSpPr>
            <xdr:cNvPr id="10261" name="Drop Down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1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28</xdr:row>
          <xdr:rowOff>28575</xdr:rowOff>
        </xdr:from>
        <xdr:to>
          <xdr:col>2</xdr:col>
          <xdr:colOff>647700</xdr:colOff>
          <xdr:row>28</xdr:row>
          <xdr:rowOff>190500</xdr:rowOff>
        </xdr:to>
        <xdr:sp macro="" textlink="">
          <xdr:nvSpPr>
            <xdr:cNvPr id="10262" name="Drop Down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1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29</xdr:row>
          <xdr:rowOff>28575</xdr:rowOff>
        </xdr:from>
        <xdr:to>
          <xdr:col>2</xdr:col>
          <xdr:colOff>647700</xdr:colOff>
          <xdr:row>29</xdr:row>
          <xdr:rowOff>190500</xdr:rowOff>
        </xdr:to>
        <xdr:sp macro="" textlink="">
          <xdr:nvSpPr>
            <xdr:cNvPr id="10263" name="Drop Down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1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30</xdr:row>
          <xdr:rowOff>28575</xdr:rowOff>
        </xdr:from>
        <xdr:to>
          <xdr:col>2</xdr:col>
          <xdr:colOff>647700</xdr:colOff>
          <xdr:row>30</xdr:row>
          <xdr:rowOff>190500</xdr:rowOff>
        </xdr:to>
        <xdr:sp macro="" textlink="">
          <xdr:nvSpPr>
            <xdr:cNvPr id="10264" name="Drop Down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1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31</xdr:row>
          <xdr:rowOff>28575</xdr:rowOff>
        </xdr:from>
        <xdr:to>
          <xdr:col>2</xdr:col>
          <xdr:colOff>647700</xdr:colOff>
          <xdr:row>31</xdr:row>
          <xdr:rowOff>190500</xdr:rowOff>
        </xdr:to>
        <xdr:sp macro="" textlink="">
          <xdr:nvSpPr>
            <xdr:cNvPr id="10266" name="Drop Down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1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32</xdr:row>
          <xdr:rowOff>28575</xdr:rowOff>
        </xdr:from>
        <xdr:to>
          <xdr:col>2</xdr:col>
          <xdr:colOff>647700</xdr:colOff>
          <xdr:row>32</xdr:row>
          <xdr:rowOff>190500</xdr:rowOff>
        </xdr:to>
        <xdr:sp macro="" textlink="">
          <xdr:nvSpPr>
            <xdr:cNvPr id="10267" name="Drop Down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1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33</xdr:row>
          <xdr:rowOff>28575</xdr:rowOff>
        </xdr:from>
        <xdr:to>
          <xdr:col>2</xdr:col>
          <xdr:colOff>647700</xdr:colOff>
          <xdr:row>33</xdr:row>
          <xdr:rowOff>190500</xdr:rowOff>
        </xdr:to>
        <xdr:sp macro="" textlink="">
          <xdr:nvSpPr>
            <xdr:cNvPr id="10268" name="Drop Down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1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34</xdr:row>
          <xdr:rowOff>28575</xdr:rowOff>
        </xdr:from>
        <xdr:to>
          <xdr:col>2</xdr:col>
          <xdr:colOff>647700</xdr:colOff>
          <xdr:row>34</xdr:row>
          <xdr:rowOff>190500</xdr:rowOff>
        </xdr:to>
        <xdr:sp macro="" textlink="">
          <xdr:nvSpPr>
            <xdr:cNvPr id="10269" name="Drop Down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1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35</xdr:row>
          <xdr:rowOff>28575</xdr:rowOff>
        </xdr:from>
        <xdr:to>
          <xdr:col>2</xdr:col>
          <xdr:colOff>647700</xdr:colOff>
          <xdr:row>35</xdr:row>
          <xdr:rowOff>190500</xdr:rowOff>
        </xdr:to>
        <xdr:sp macro="" textlink="">
          <xdr:nvSpPr>
            <xdr:cNvPr id="10270" name="Drop Down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1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36</xdr:row>
          <xdr:rowOff>28575</xdr:rowOff>
        </xdr:from>
        <xdr:to>
          <xdr:col>2</xdr:col>
          <xdr:colOff>647700</xdr:colOff>
          <xdr:row>36</xdr:row>
          <xdr:rowOff>190500</xdr:rowOff>
        </xdr:to>
        <xdr:sp macro="" textlink="">
          <xdr:nvSpPr>
            <xdr:cNvPr id="10271" name="Drop Down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1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37</xdr:row>
          <xdr:rowOff>28575</xdr:rowOff>
        </xdr:from>
        <xdr:to>
          <xdr:col>2</xdr:col>
          <xdr:colOff>647700</xdr:colOff>
          <xdr:row>37</xdr:row>
          <xdr:rowOff>190500</xdr:rowOff>
        </xdr:to>
        <xdr:sp macro="" textlink="">
          <xdr:nvSpPr>
            <xdr:cNvPr id="10272" name="Drop Down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1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38</xdr:row>
          <xdr:rowOff>28575</xdr:rowOff>
        </xdr:from>
        <xdr:to>
          <xdr:col>2</xdr:col>
          <xdr:colOff>647700</xdr:colOff>
          <xdr:row>38</xdr:row>
          <xdr:rowOff>190500</xdr:rowOff>
        </xdr:to>
        <xdr:sp macro="" textlink="">
          <xdr:nvSpPr>
            <xdr:cNvPr id="10273" name="Drop Down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1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39</xdr:row>
          <xdr:rowOff>28575</xdr:rowOff>
        </xdr:from>
        <xdr:to>
          <xdr:col>2</xdr:col>
          <xdr:colOff>647700</xdr:colOff>
          <xdr:row>39</xdr:row>
          <xdr:rowOff>190500</xdr:rowOff>
        </xdr:to>
        <xdr:sp macro="" textlink="">
          <xdr:nvSpPr>
            <xdr:cNvPr id="10274" name="Drop Down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1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40</xdr:row>
          <xdr:rowOff>28575</xdr:rowOff>
        </xdr:from>
        <xdr:to>
          <xdr:col>2</xdr:col>
          <xdr:colOff>647700</xdr:colOff>
          <xdr:row>40</xdr:row>
          <xdr:rowOff>190500</xdr:rowOff>
        </xdr:to>
        <xdr:sp macro="" textlink="">
          <xdr:nvSpPr>
            <xdr:cNvPr id="10275" name="Drop Down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1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41</xdr:row>
          <xdr:rowOff>28575</xdr:rowOff>
        </xdr:from>
        <xdr:to>
          <xdr:col>2</xdr:col>
          <xdr:colOff>647700</xdr:colOff>
          <xdr:row>41</xdr:row>
          <xdr:rowOff>190500</xdr:rowOff>
        </xdr:to>
        <xdr:sp macro="" textlink="">
          <xdr:nvSpPr>
            <xdr:cNvPr id="10276" name="Drop Down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1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923925</xdr:colOff>
      <xdr:row>2</xdr:row>
      <xdr:rowOff>53340</xdr:rowOff>
    </xdr:from>
    <xdr:to>
      <xdr:col>6</xdr:col>
      <xdr:colOff>771543</xdr:colOff>
      <xdr:row>5</xdr:row>
      <xdr:rowOff>182826</xdr:rowOff>
    </xdr:to>
    <xdr:sp macro="" textlink="">
      <xdr:nvSpPr>
        <xdr:cNvPr id="10277" name="Text Box 37">
          <a:extLst>
            <a:ext uri="{FF2B5EF4-FFF2-40B4-BE49-F238E27FC236}">
              <a16:creationId xmlns:a16="http://schemas.microsoft.com/office/drawing/2014/main" id="{00000000-0008-0000-0100-000025280000}"/>
            </a:ext>
          </a:extLst>
        </xdr:cNvPr>
        <xdr:cNvSpPr txBox="1">
          <a:spLocks noChangeArrowheads="1"/>
        </xdr:cNvSpPr>
      </xdr:nvSpPr>
      <xdr:spPr bwMode="auto">
        <a:xfrm>
          <a:off x="2910840" y="441960"/>
          <a:ext cx="4122420" cy="81534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>
                  <a:alpha val="84000"/>
                </a:srgbClr>
              </a:solidFill>
            </a14:hiddenFill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Nur die grünen Felder ausfüllen !</a:t>
          </a:r>
          <a:endParaRPr lang="de-DE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Für Abendveranstaltung bitte zusätzlich Essensliste ausfüllen.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741045</xdr:colOff>
      <xdr:row>0</xdr:row>
      <xdr:rowOff>169545</xdr:rowOff>
    </xdr:from>
    <xdr:to>
      <xdr:col>7</xdr:col>
      <xdr:colOff>986790</xdr:colOff>
      <xdr:row>3</xdr:row>
      <xdr:rowOff>407670</xdr:rowOff>
    </xdr:to>
    <xdr:sp macro="" textlink="">
      <xdr:nvSpPr>
        <xdr:cNvPr id="7173" name="Text Box 5">
          <a:extLst>
            <a:ext uri="{FF2B5EF4-FFF2-40B4-BE49-F238E27FC236}">
              <a16:creationId xmlns:a16="http://schemas.microsoft.com/office/drawing/2014/main" id="{00000000-0008-0000-0200-0000051C0000}"/>
            </a:ext>
          </a:extLst>
        </xdr:cNvPr>
        <xdr:cNvSpPr txBox="1">
          <a:spLocks noChangeArrowheads="1"/>
        </xdr:cNvSpPr>
      </xdr:nvSpPr>
      <xdr:spPr bwMode="auto">
        <a:xfrm>
          <a:off x="6894195" y="169545"/>
          <a:ext cx="2255520" cy="78105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de-DE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Damen 1                   Jahrgang 1985-1994</a:t>
          </a:r>
        </a:p>
        <a:p>
          <a:pPr algn="l" rtl="0">
            <a:lnSpc>
              <a:spcPts val="800"/>
            </a:lnSpc>
            <a:defRPr sz="1000"/>
          </a:pPr>
          <a:r>
            <a:rPr lang="de-DE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Damen 2                   Jahrgang 1975-1984</a:t>
          </a:r>
        </a:p>
        <a:p>
          <a:pPr algn="l" rtl="0">
            <a:lnSpc>
              <a:spcPts val="800"/>
            </a:lnSpc>
            <a:defRPr sz="1000"/>
          </a:pPr>
          <a:r>
            <a:rPr lang="de-DE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Damen 3	     Jahrgang 1965-1974</a:t>
          </a:r>
        </a:p>
        <a:p>
          <a:pPr algn="l" rtl="0">
            <a:lnSpc>
              <a:spcPts val="800"/>
            </a:lnSpc>
            <a:defRPr sz="1000"/>
          </a:pPr>
          <a:r>
            <a:rPr lang="de-DE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Damen 4                   Jahrgang 1964 und 	     älter</a:t>
          </a:r>
        </a:p>
        <a:p>
          <a:pPr algn="l" rtl="0">
            <a:lnSpc>
              <a:spcPts val="800"/>
            </a:lnSpc>
            <a:defRPr sz="1000"/>
          </a:pPr>
          <a:r>
            <a:rPr lang="de-DE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Damen 5                   Jahrgang 1995 und    	     jünger</a:t>
          </a:r>
        </a:p>
        <a:p>
          <a:pPr algn="l" rtl="0">
            <a:lnSpc>
              <a:spcPts val="800"/>
            </a:lnSpc>
            <a:defRPr sz="1000"/>
          </a:pPr>
          <a:endParaRPr lang="de-DE" sz="900" b="0" i="0" u="none" strike="noStrike" baseline="0">
            <a:solidFill>
              <a:srgbClr val="80808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900" b="0" i="0" u="none" strike="noStrike" baseline="0">
            <a:solidFill>
              <a:srgbClr val="80808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11</xdr:row>
          <xdr:rowOff>28575</xdr:rowOff>
        </xdr:from>
        <xdr:to>
          <xdr:col>2</xdr:col>
          <xdr:colOff>647700</xdr:colOff>
          <xdr:row>11</xdr:row>
          <xdr:rowOff>190500</xdr:rowOff>
        </xdr:to>
        <xdr:sp macro="" textlink="">
          <xdr:nvSpPr>
            <xdr:cNvPr id="7174" name="Drop Down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2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12</xdr:row>
          <xdr:rowOff>28575</xdr:rowOff>
        </xdr:from>
        <xdr:to>
          <xdr:col>2</xdr:col>
          <xdr:colOff>647700</xdr:colOff>
          <xdr:row>12</xdr:row>
          <xdr:rowOff>190500</xdr:rowOff>
        </xdr:to>
        <xdr:sp macro="" textlink="">
          <xdr:nvSpPr>
            <xdr:cNvPr id="7175" name="Drop Down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2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13</xdr:row>
          <xdr:rowOff>28575</xdr:rowOff>
        </xdr:from>
        <xdr:to>
          <xdr:col>2</xdr:col>
          <xdr:colOff>647700</xdr:colOff>
          <xdr:row>13</xdr:row>
          <xdr:rowOff>190500</xdr:rowOff>
        </xdr:to>
        <xdr:sp macro="" textlink="">
          <xdr:nvSpPr>
            <xdr:cNvPr id="7178" name="Drop Down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2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14</xdr:row>
          <xdr:rowOff>28575</xdr:rowOff>
        </xdr:from>
        <xdr:to>
          <xdr:col>2</xdr:col>
          <xdr:colOff>647700</xdr:colOff>
          <xdr:row>14</xdr:row>
          <xdr:rowOff>190500</xdr:rowOff>
        </xdr:to>
        <xdr:sp macro="" textlink="">
          <xdr:nvSpPr>
            <xdr:cNvPr id="7179" name="Drop Down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2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15</xdr:row>
          <xdr:rowOff>28575</xdr:rowOff>
        </xdr:from>
        <xdr:to>
          <xdr:col>2</xdr:col>
          <xdr:colOff>647700</xdr:colOff>
          <xdr:row>15</xdr:row>
          <xdr:rowOff>190500</xdr:rowOff>
        </xdr:to>
        <xdr:sp macro="" textlink="">
          <xdr:nvSpPr>
            <xdr:cNvPr id="7180" name="Drop Down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2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16</xdr:row>
          <xdr:rowOff>28575</xdr:rowOff>
        </xdr:from>
        <xdr:to>
          <xdr:col>2</xdr:col>
          <xdr:colOff>647700</xdr:colOff>
          <xdr:row>16</xdr:row>
          <xdr:rowOff>190500</xdr:rowOff>
        </xdr:to>
        <xdr:sp macro="" textlink="">
          <xdr:nvSpPr>
            <xdr:cNvPr id="7181" name="Drop Down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2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17</xdr:row>
          <xdr:rowOff>28575</xdr:rowOff>
        </xdr:from>
        <xdr:to>
          <xdr:col>2</xdr:col>
          <xdr:colOff>647700</xdr:colOff>
          <xdr:row>17</xdr:row>
          <xdr:rowOff>190500</xdr:rowOff>
        </xdr:to>
        <xdr:sp macro="" textlink="">
          <xdr:nvSpPr>
            <xdr:cNvPr id="7182" name="Drop Down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2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18</xdr:row>
          <xdr:rowOff>28575</xdr:rowOff>
        </xdr:from>
        <xdr:to>
          <xdr:col>2</xdr:col>
          <xdr:colOff>647700</xdr:colOff>
          <xdr:row>18</xdr:row>
          <xdr:rowOff>190500</xdr:rowOff>
        </xdr:to>
        <xdr:sp macro="" textlink="">
          <xdr:nvSpPr>
            <xdr:cNvPr id="7183" name="Drop Down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2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19</xdr:row>
          <xdr:rowOff>28575</xdr:rowOff>
        </xdr:from>
        <xdr:to>
          <xdr:col>2</xdr:col>
          <xdr:colOff>647700</xdr:colOff>
          <xdr:row>19</xdr:row>
          <xdr:rowOff>190500</xdr:rowOff>
        </xdr:to>
        <xdr:sp macro="" textlink="">
          <xdr:nvSpPr>
            <xdr:cNvPr id="7184" name="Drop Down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2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20</xdr:row>
          <xdr:rowOff>28575</xdr:rowOff>
        </xdr:from>
        <xdr:to>
          <xdr:col>2</xdr:col>
          <xdr:colOff>647700</xdr:colOff>
          <xdr:row>20</xdr:row>
          <xdr:rowOff>190500</xdr:rowOff>
        </xdr:to>
        <xdr:sp macro="" textlink="">
          <xdr:nvSpPr>
            <xdr:cNvPr id="7185" name="Drop Down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2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21</xdr:row>
          <xdr:rowOff>28575</xdr:rowOff>
        </xdr:from>
        <xdr:to>
          <xdr:col>2</xdr:col>
          <xdr:colOff>647700</xdr:colOff>
          <xdr:row>21</xdr:row>
          <xdr:rowOff>190500</xdr:rowOff>
        </xdr:to>
        <xdr:sp macro="" textlink="">
          <xdr:nvSpPr>
            <xdr:cNvPr id="7186" name="Drop Down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2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22</xdr:row>
          <xdr:rowOff>28575</xdr:rowOff>
        </xdr:from>
        <xdr:to>
          <xdr:col>2</xdr:col>
          <xdr:colOff>647700</xdr:colOff>
          <xdr:row>22</xdr:row>
          <xdr:rowOff>190500</xdr:rowOff>
        </xdr:to>
        <xdr:sp macro="" textlink="">
          <xdr:nvSpPr>
            <xdr:cNvPr id="7187" name="Drop Down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2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23</xdr:row>
          <xdr:rowOff>28575</xdr:rowOff>
        </xdr:from>
        <xdr:to>
          <xdr:col>2</xdr:col>
          <xdr:colOff>647700</xdr:colOff>
          <xdr:row>23</xdr:row>
          <xdr:rowOff>190500</xdr:rowOff>
        </xdr:to>
        <xdr:sp macro="" textlink="">
          <xdr:nvSpPr>
            <xdr:cNvPr id="7188" name="Drop Down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2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24</xdr:row>
          <xdr:rowOff>28575</xdr:rowOff>
        </xdr:from>
        <xdr:to>
          <xdr:col>2</xdr:col>
          <xdr:colOff>647700</xdr:colOff>
          <xdr:row>24</xdr:row>
          <xdr:rowOff>190500</xdr:rowOff>
        </xdr:to>
        <xdr:sp macro="" textlink="">
          <xdr:nvSpPr>
            <xdr:cNvPr id="7189" name="Drop Down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2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25</xdr:row>
          <xdr:rowOff>28575</xdr:rowOff>
        </xdr:from>
        <xdr:to>
          <xdr:col>2</xdr:col>
          <xdr:colOff>647700</xdr:colOff>
          <xdr:row>25</xdr:row>
          <xdr:rowOff>190500</xdr:rowOff>
        </xdr:to>
        <xdr:sp macro="" textlink="">
          <xdr:nvSpPr>
            <xdr:cNvPr id="7190" name="Drop Down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2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26</xdr:row>
          <xdr:rowOff>28575</xdr:rowOff>
        </xdr:from>
        <xdr:to>
          <xdr:col>2</xdr:col>
          <xdr:colOff>647700</xdr:colOff>
          <xdr:row>26</xdr:row>
          <xdr:rowOff>190500</xdr:rowOff>
        </xdr:to>
        <xdr:sp macro="" textlink="">
          <xdr:nvSpPr>
            <xdr:cNvPr id="7191" name="Drop Down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2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27</xdr:row>
          <xdr:rowOff>28575</xdr:rowOff>
        </xdr:from>
        <xdr:to>
          <xdr:col>2</xdr:col>
          <xdr:colOff>647700</xdr:colOff>
          <xdr:row>27</xdr:row>
          <xdr:rowOff>190500</xdr:rowOff>
        </xdr:to>
        <xdr:sp macro="" textlink="">
          <xdr:nvSpPr>
            <xdr:cNvPr id="7192" name="Drop Down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2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28</xdr:row>
          <xdr:rowOff>28575</xdr:rowOff>
        </xdr:from>
        <xdr:to>
          <xdr:col>2</xdr:col>
          <xdr:colOff>647700</xdr:colOff>
          <xdr:row>28</xdr:row>
          <xdr:rowOff>190500</xdr:rowOff>
        </xdr:to>
        <xdr:sp macro="" textlink="">
          <xdr:nvSpPr>
            <xdr:cNvPr id="7193" name="Drop Down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2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29</xdr:row>
          <xdr:rowOff>28575</xdr:rowOff>
        </xdr:from>
        <xdr:to>
          <xdr:col>2</xdr:col>
          <xdr:colOff>647700</xdr:colOff>
          <xdr:row>29</xdr:row>
          <xdr:rowOff>190500</xdr:rowOff>
        </xdr:to>
        <xdr:sp macro="" textlink="">
          <xdr:nvSpPr>
            <xdr:cNvPr id="7194" name="Drop Down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2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30</xdr:row>
          <xdr:rowOff>28575</xdr:rowOff>
        </xdr:from>
        <xdr:to>
          <xdr:col>2</xdr:col>
          <xdr:colOff>647700</xdr:colOff>
          <xdr:row>30</xdr:row>
          <xdr:rowOff>190500</xdr:rowOff>
        </xdr:to>
        <xdr:sp macro="" textlink="">
          <xdr:nvSpPr>
            <xdr:cNvPr id="7195" name="Drop Down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2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228600</xdr:colOff>
      <xdr:row>3</xdr:row>
      <xdr:rowOff>386715</xdr:rowOff>
    </xdr:from>
    <xdr:to>
      <xdr:col>5</xdr:col>
      <xdr:colOff>554432</xdr:colOff>
      <xdr:row>8</xdr:row>
      <xdr:rowOff>41838</xdr:rowOff>
    </xdr:to>
    <xdr:sp macro="" textlink="">
      <xdr:nvSpPr>
        <xdr:cNvPr id="7216" name="Text Box 48">
          <a:extLst>
            <a:ext uri="{FF2B5EF4-FFF2-40B4-BE49-F238E27FC236}">
              <a16:creationId xmlns:a16="http://schemas.microsoft.com/office/drawing/2014/main" id="{00000000-0008-0000-0200-0000301C0000}"/>
            </a:ext>
          </a:extLst>
        </xdr:cNvPr>
        <xdr:cNvSpPr txBox="1">
          <a:spLocks noChangeArrowheads="1"/>
        </xdr:cNvSpPr>
      </xdr:nvSpPr>
      <xdr:spPr bwMode="auto">
        <a:xfrm>
          <a:off x="1933575" y="939165"/>
          <a:ext cx="3935807" cy="798123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>
                  <a:alpha val="84000"/>
                </a:srgbClr>
              </a:solidFill>
            </a14:hiddenFill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Nur die grünen Felder ausfüllen !</a:t>
          </a:r>
          <a:endParaRPr lang="de-DE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Für Abendveranstaltung bitte zusätzlich Essensliste ausfüllen.</a:t>
          </a:r>
        </a:p>
      </xdr:txBody>
    </xdr:sp>
    <xdr:clientData fPrintsWithSheet="0"/>
  </xdr:twoCellAnchor>
  <xdr:twoCellAnchor>
    <xdr:from>
      <xdr:col>5</xdr:col>
      <xdr:colOff>721994</xdr:colOff>
      <xdr:row>3</xdr:row>
      <xdr:rowOff>438149</xdr:rowOff>
    </xdr:from>
    <xdr:to>
      <xdr:col>7</xdr:col>
      <xdr:colOff>1322069</xdr:colOff>
      <xdr:row>8</xdr:row>
      <xdr:rowOff>66674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875144" y="981074"/>
          <a:ext cx="26098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de-DE" sz="900" b="0" i="0" baseline="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Herren 1                    Jahrgang 1985-1994</a:t>
          </a:r>
          <a:endParaRPr lang="de-DE" sz="900">
            <a:solidFill>
              <a:schemeClr val="bg1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de-DE" sz="900" b="0" i="0" baseline="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Herren 2                    Jahrgang 1975-1984</a:t>
          </a:r>
          <a:endParaRPr lang="de-DE" sz="900">
            <a:solidFill>
              <a:schemeClr val="bg1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de-DE" sz="900" b="0" i="0" baseline="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Herren 3                    Jahrgang 1965-1974</a:t>
          </a:r>
          <a:endParaRPr lang="de-DE" sz="900">
            <a:solidFill>
              <a:schemeClr val="bg1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de-DE" sz="900" b="0" i="0" baseline="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Herren 4                    Jahrgang 1964 und älter</a:t>
          </a:r>
          <a:endParaRPr lang="de-DE" sz="900">
            <a:solidFill>
              <a:schemeClr val="bg1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de-DE" sz="900" b="0" i="0" baseline="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Herren 5                    Jahrgang 1995 und jünger</a:t>
          </a:r>
          <a:endParaRPr lang="de-D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11</xdr:row>
          <xdr:rowOff>28575</xdr:rowOff>
        </xdr:from>
        <xdr:to>
          <xdr:col>2</xdr:col>
          <xdr:colOff>647700</xdr:colOff>
          <xdr:row>11</xdr:row>
          <xdr:rowOff>190500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3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12</xdr:row>
          <xdr:rowOff>28575</xdr:rowOff>
        </xdr:from>
        <xdr:to>
          <xdr:col>2</xdr:col>
          <xdr:colOff>647700</xdr:colOff>
          <xdr:row>12</xdr:row>
          <xdr:rowOff>190500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3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13</xdr:row>
          <xdr:rowOff>28575</xdr:rowOff>
        </xdr:from>
        <xdr:to>
          <xdr:col>2</xdr:col>
          <xdr:colOff>647700</xdr:colOff>
          <xdr:row>13</xdr:row>
          <xdr:rowOff>190500</xdr:rowOff>
        </xdr:to>
        <xdr:sp macro="" textlink="">
          <xdr:nvSpPr>
            <xdr:cNvPr id="2060" name="Drop Dow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3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14</xdr:row>
          <xdr:rowOff>28575</xdr:rowOff>
        </xdr:from>
        <xdr:to>
          <xdr:col>2</xdr:col>
          <xdr:colOff>647700</xdr:colOff>
          <xdr:row>14</xdr:row>
          <xdr:rowOff>190500</xdr:rowOff>
        </xdr:to>
        <xdr:sp macro="" textlink="">
          <xdr:nvSpPr>
            <xdr:cNvPr id="2061" name="Drop Down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3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15</xdr:row>
          <xdr:rowOff>28575</xdr:rowOff>
        </xdr:from>
        <xdr:to>
          <xdr:col>2</xdr:col>
          <xdr:colOff>647700</xdr:colOff>
          <xdr:row>15</xdr:row>
          <xdr:rowOff>190500</xdr:rowOff>
        </xdr:to>
        <xdr:sp macro="" textlink="">
          <xdr:nvSpPr>
            <xdr:cNvPr id="2062" name="Drop Down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3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16</xdr:row>
          <xdr:rowOff>28575</xdr:rowOff>
        </xdr:from>
        <xdr:to>
          <xdr:col>2</xdr:col>
          <xdr:colOff>647700</xdr:colOff>
          <xdr:row>16</xdr:row>
          <xdr:rowOff>190500</xdr:rowOff>
        </xdr:to>
        <xdr:sp macro="" textlink="">
          <xdr:nvSpPr>
            <xdr:cNvPr id="2063" name="Drop Dow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3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17</xdr:row>
          <xdr:rowOff>28575</xdr:rowOff>
        </xdr:from>
        <xdr:to>
          <xdr:col>2</xdr:col>
          <xdr:colOff>647700</xdr:colOff>
          <xdr:row>17</xdr:row>
          <xdr:rowOff>190500</xdr:rowOff>
        </xdr:to>
        <xdr:sp macro="" textlink="">
          <xdr:nvSpPr>
            <xdr:cNvPr id="2064" name="Drop Down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3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18</xdr:row>
          <xdr:rowOff>28575</xdr:rowOff>
        </xdr:from>
        <xdr:to>
          <xdr:col>2</xdr:col>
          <xdr:colOff>647700</xdr:colOff>
          <xdr:row>18</xdr:row>
          <xdr:rowOff>190500</xdr:rowOff>
        </xdr:to>
        <xdr:sp macro="" textlink="">
          <xdr:nvSpPr>
            <xdr:cNvPr id="2065" name="Drop Dow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3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19</xdr:row>
          <xdr:rowOff>28575</xdr:rowOff>
        </xdr:from>
        <xdr:to>
          <xdr:col>2</xdr:col>
          <xdr:colOff>647700</xdr:colOff>
          <xdr:row>19</xdr:row>
          <xdr:rowOff>190500</xdr:rowOff>
        </xdr:to>
        <xdr:sp macro="" textlink="">
          <xdr:nvSpPr>
            <xdr:cNvPr id="2066" name="Drop Dow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3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20</xdr:row>
          <xdr:rowOff>28575</xdr:rowOff>
        </xdr:from>
        <xdr:to>
          <xdr:col>2</xdr:col>
          <xdr:colOff>647700</xdr:colOff>
          <xdr:row>20</xdr:row>
          <xdr:rowOff>190500</xdr:rowOff>
        </xdr:to>
        <xdr:sp macro="" textlink="">
          <xdr:nvSpPr>
            <xdr:cNvPr id="2067" name="Drop Down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3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21</xdr:row>
          <xdr:rowOff>28575</xdr:rowOff>
        </xdr:from>
        <xdr:to>
          <xdr:col>2</xdr:col>
          <xdr:colOff>647700</xdr:colOff>
          <xdr:row>21</xdr:row>
          <xdr:rowOff>190500</xdr:rowOff>
        </xdr:to>
        <xdr:sp macro="" textlink="">
          <xdr:nvSpPr>
            <xdr:cNvPr id="2068" name="Drop Down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3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22</xdr:row>
          <xdr:rowOff>28575</xdr:rowOff>
        </xdr:from>
        <xdr:to>
          <xdr:col>2</xdr:col>
          <xdr:colOff>647700</xdr:colOff>
          <xdr:row>22</xdr:row>
          <xdr:rowOff>190500</xdr:rowOff>
        </xdr:to>
        <xdr:sp macro="" textlink="">
          <xdr:nvSpPr>
            <xdr:cNvPr id="2069" name="Drop Down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3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23</xdr:row>
          <xdr:rowOff>28575</xdr:rowOff>
        </xdr:from>
        <xdr:to>
          <xdr:col>2</xdr:col>
          <xdr:colOff>647700</xdr:colOff>
          <xdr:row>23</xdr:row>
          <xdr:rowOff>190500</xdr:rowOff>
        </xdr:to>
        <xdr:sp macro="" textlink="">
          <xdr:nvSpPr>
            <xdr:cNvPr id="2070" name="Drop Down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3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24</xdr:row>
          <xdr:rowOff>28575</xdr:rowOff>
        </xdr:from>
        <xdr:to>
          <xdr:col>2</xdr:col>
          <xdr:colOff>647700</xdr:colOff>
          <xdr:row>24</xdr:row>
          <xdr:rowOff>190500</xdr:rowOff>
        </xdr:to>
        <xdr:sp macro="" textlink="">
          <xdr:nvSpPr>
            <xdr:cNvPr id="2071" name="Drop Down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3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25</xdr:row>
          <xdr:rowOff>28575</xdr:rowOff>
        </xdr:from>
        <xdr:to>
          <xdr:col>2</xdr:col>
          <xdr:colOff>647700</xdr:colOff>
          <xdr:row>25</xdr:row>
          <xdr:rowOff>190500</xdr:rowOff>
        </xdr:to>
        <xdr:sp macro="" textlink="">
          <xdr:nvSpPr>
            <xdr:cNvPr id="2072" name="Drop Down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3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26</xdr:row>
          <xdr:rowOff>28575</xdr:rowOff>
        </xdr:from>
        <xdr:to>
          <xdr:col>2</xdr:col>
          <xdr:colOff>647700</xdr:colOff>
          <xdr:row>26</xdr:row>
          <xdr:rowOff>190500</xdr:rowOff>
        </xdr:to>
        <xdr:sp macro="" textlink="">
          <xdr:nvSpPr>
            <xdr:cNvPr id="2073" name="Drop Down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3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27</xdr:row>
          <xdr:rowOff>28575</xdr:rowOff>
        </xdr:from>
        <xdr:to>
          <xdr:col>2</xdr:col>
          <xdr:colOff>647700</xdr:colOff>
          <xdr:row>27</xdr:row>
          <xdr:rowOff>190500</xdr:rowOff>
        </xdr:to>
        <xdr:sp macro="" textlink="">
          <xdr:nvSpPr>
            <xdr:cNvPr id="2074" name="Drop Down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3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28</xdr:row>
          <xdr:rowOff>28575</xdr:rowOff>
        </xdr:from>
        <xdr:to>
          <xdr:col>2</xdr:col>
          <xdr:colOff>647700</xdr:colOff>
          <xdr:row>28</xdr:row>
          <xdr:rowOff>190500</xdr:rowOff>
        </xdr:to>
        <xdr:sp macro="" textlink="">
          <xdr:nvSpPr>
            <xdr:cNvPr id="2075" name="Drop Down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3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29</xdr:row>
          <xdr:rowOff>28575</xdr:rowOff>
        </xdr:from>
        <xdr:to>
          <xdr:col>2</xdr:col>
          <xdr:colOff>647700</xdr:colOff>
          <xdr:row>29</xdr:row>
          <xdr:rowOff>190500</xdr:rowOff>
        </xdr:to>
        <xdr:sp macro="" textlink="">
          <xdr:nvSpPr>
            <xdr:cNvPr id="2076" name="Drop Down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3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30</xdr:row>
          <xdr:rowOff>28575</xdr:rowOff>
        </xdr:from>
        <xdr:to>
          <xdr:col>2</xdr:col>
          <xdr:colOff>647700</xdr:colOff>
          <xdr:row>30</xdr:row>
          <xdr:rowOff>190500</xdr:rowOff>
        </xdr:to>
        <xdr:sp macro="" textlink="">
          <xdr:nvSpPr>
            <xdr:cNvPr id="2077" name="Drop Down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3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283845</xdr:colOff>
      <xdr:row>2</xdr:row>
      <xdr:rowOff>53340</xdr:rowOff>
    </xdr:from>
    <xdr:to>
      <xdr:col>4</xdr:col>
      <xdr:colOff>1847773</xdr:colOff>
      <xdr:row>5</xdr:row>
      <xdr:rowOff>182826</xdr:rowOff>
    </xdr:to>
    <xdr:sp macro="" textlink="">
      <xdr:nvSpPr>
        <xdr:cNvPr id="2096" name="Text Box 48">
          <a:extLst>
            <a:ext uri="{FF2B5EF4-FFF2-40B4-BE49-F238E27FC236}">
              <a16:creationId xmlns:a16="http://schemas.microsoft.com/office/drawing/2014/main" id="{00000000-0008-0000-0300-000030080000}"/>
            </a:ext>
          </a:extLst>
        </xdr:cNvPr>
        <xdr:cNvSpPr txBox="1">
          <a:spLocks noChangeArrowheads="1"/>
        </xdr:cNvSpPr>
      </xdr:nvSpPr>
      <xdr:spPr bwMode="auto">
        <a:xfrm>
          <a:off x="2766060" y="441960"/>
          <a:ext cx="3368040" cy="81534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>
                  <a:alpha val="84000"/>
                </a:srgbClr>
              </a:solidFill>
            </a14:hiddenFill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Nur die grünen Felder ausfüllen !</a:t>
          </a:r>
          <a:endParaRPr lang="de-DE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Für Abendveranstaltung bitte zusätzlich Essensliste ausfüllen.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544829</xdr:colOff>
      <xdr:row>2</xdr:row>
      <xdr:rowOff>85725</xdr:rowOff>
    </xdr:from>
    <xdr:to>
      <xdr:col>21</xdr:col>
      <xdr:colOff>352424</xdr:colOff>
      <xdr:row>7</xdr:row>
      <xdr:rowOff>45400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3249929" y="457200"/>
          <a:ext cx="6170295" cy="1121725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>
                  <a:alpha val="84000"/>
                </a:srgbClr>
              </a:solidFill>
            </a14:hiddenFill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Nur die grünen Felder ausfüllen !</a:t>
          </a:r>
          <a:endParaRPr lang="de-DE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Für Abendveranstaltung bitte zusätzlich Essensliste ausfüllen.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3</xdr:col>
      <xdr:colOff>247627</xdr:colOff>
      <xdr:row>28</xdr:row>
      <xdr:rowOff>114300</xdr:rowOff>
    </xdr:to>
    <xdr:sp macro="" textlink="">
      <xdr:nvSpPr>
        <xdr:cNvPr id="12289" name="Text Box 1">
          <a:extLst>
            <a:ext uri="{FF2B5EF4-FFF2-40B4-BE49-F238E27FC236}">
              <a16:creationId xmlns:a16="http://schemas.microsoft.com/office/drawing/2014/main" id="{00000000-0008-0000-0600-000001300000}"/>
            </a:ext>
          </a:extLst>
        </xdr:cNvPr>
        <xdr:cNvSpPr txBox="1">
          <a:spLocks noChangeArrowheads="1"/>
        </xdr:cNvSpPr>
      </xdr:nvSpPr>
      <xdr:spPr bwMode="auto">
        <a:xfrm>
          <a:off x="295275" y="5343525"/>
          <a:ext cx="4410052" cy="1590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>
            <a:alpha val="84000"/>
          </a:srgbClr>
        </a:solidFill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200" b="0" i="0" u="sng" strike="noStrike" baseline="0">
              <a:solidFill>
                <a:srgbClr val="FF0000"/>
              </a:solidFill>
              <a:latin typeface="Arial"/>
              <a:cs typeface="Arial"/>
            </a:rPr>
            <a:t>Überweisen Sie die Startgebühren an folgende Bankverbindung:</a:t>
          </a:r>
          <a:endParaRPr lang="de-DE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Sportgemeinschaft Wasserwirtschaftsamt Traunstein e.V.</a:t>
          </a:r>
        </a:p>
        <a:p>
          <a:pPr algn="ctr" rtl="0">
            <a:defRPr sz="1000"/>
          </a:pPr>
          <a:r>
            <a:rPr lang="de-DE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Volksbank Raiffeisenbank Oberbayern Südost eG</a:t>
          </a:r>
        </a:p>
        <a:p>
          <a:pPr algn="ctr" rtl="0">
            <a:defRPr sz="1000"/>
          </a:pPr>
          <a:r>
            <a:rPr lang="de-DE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IBAN: DE02 7109 0000 0008 9531 98</a:t>
          </a:r>
        </a:p>
        <a:p>
          <a:pPr algn="ctr" rtl="0">
            <a:defRPr sz="1000"/>
          </a:pPr>
          <a:r>
            <a:rPr lang="de-DE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BIC: GENODEF1BGL</a:t>
          </a:r>
        </a:p>
        <a:p>
          <a:pPr algn="ctr" rtl="0">
            <a:defRPr sz="1000"/>
          </a:pPr>
          <a:r>
            <a:rPr lang="de-DE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Verwendungszweck: Winterspiele 2025, WWA</a:t>
          </a:r>
          <a:r>
            <a:rPr lang="de-DE" sz="1100" b="1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de-DE" sz="1100" b="1" i="1" u="none" strike="noStrike" baseline="0">
              <a:solidFill>
                <a:srgbClr val="FF0000"/>
              </a:solidFill>
              <a:latin typeface="Arial"/>
              <a:cs typeface="Arial"/>
            </a:rPr>
            <a:t>Muster</a:t>
          </a:r>
          <a:endParaRPr lang="de-DE" sz="11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Ersetzen Sie bitte "Muster" durch Ihr eigenes Amt!</a:t>
          </a:r>
          <a:endParaRPr lang="de-DE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lnSpc>
              <a:spcPts val="1300"/>
            </a:lnSpc>
            <a:defRPr sz="1000"/>
          </a:pPr>
          <a:endParaRPr lang="de-DE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 fPrintsWithSheet="0"/>
  </xdr:twoCellAnchor>
  <xdr:twoCellAnchor>
    <xdr:from>
      <xdr:col>1</xdr:col>
      <xdr:colOff>0</xdr:colOff>
      <xdr:row>15</xdr:row>
      <xdr:rowOff>0</xdr:rowOff>
    </xdr:from>
    <xdr:to>
      <xdr:col>3</xdr:col>
      <xdr:colOff>251437</xdr:colOff>
      <xdr:row>18</xdr:row>
      <xdr:rowOff>32423</xdr:rowOff>
    </xdr:to>
    <xdr:sp macro="" textlink="">
      <xdr:nvSpPr>
        <xdr:cNvPr id="12290" name="Text Box 2">
          <a:extLst>
            <a:ext uri="{FF2B5EF4-FFF2-40B4-BE49-F238E27FC236}">
              <a16:creationId xmlns:a16="http://schemas.microsoft.com/office/drawing/2014/main" id="{00000000-0008-0000-0600-000002300000}"/>
            </a:ext>
          </a:extLst>
        </xdr:cNvPr>
        <xdr:cNvSpPr txBox="1">
          <a:spLocks noChangeArrowheads="1"/>
        </xdr:cNvSpPr>
      </xdr:nvSpPr>
      <xdr:spPr bwMode="auto">
        <a:xfrm>
          <a:off x="297180" y="4259580"/>
          <a:ext cx="4465320" cy="7391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>
            <a:alpha val="84000"/>
          </a:srgbClr>
        </a:solidFill>
        <a:ln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8000"/>
              </a:solidFill>
              <a:latin typeface="Arial"/>
              <a:cs typeface="Arial"/>
            </a:rPr>
            <a:t>Nur die grünen Felder ausfüllen !</a:t>
          </a:r>
        </a:p>
        <a:p>
          <a:pPr algn="ctr" rtl="0">
            <a:defRPr sz="1000"/>
          </a:pPr>
          <a:r>
            <a:rPr lang="de-DE" sz="1200" b="0" i="0" u="none" strike="noStrike" baseline="0">
              <a:solidFill>
                <a:srgbClr val="008000"/>
              </a:solidFill>
              <a:latin typeface="Arial"/>
              <a:cs typeface="Arial"/>
            </a:rPr>
            <a:t>Für Abendveranstaltung bitte zusätzlich Essensliste ausfüllen.</a:t>
          </a:r>
        </a:p>
        <a:p>
          <a:pPr algn="ctr" rtl="0">
            <a:defRPr sz="1000"/>
          </a:pPr>
          <a:endParaRPr lang="de-DE" sz="1200" b="0" i="0" u="none" strike="noStrike" baseline="0">
            <a:solidFill>
              <a:srgbClr val="008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200" b="0" i="0" u="none" strike="noStrike" baseline="0">
            <a:solidFill>
              <a:srgbClr val="008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200" b="0" i="0" u="none" strike="noStrike" baseline="0">
            <a:solidFill>
              <a:srgbClr val="008000"/>
            </a:solidFill>
            <a:latin typeface="Arial"/>
            <a:cs typeface="Arial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8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0.xml"/><Relationship Id="rId7" Type="http://schemas.openxmlformats.org/officeDocument/2006/relationships/ctrlProp" Target="../ctrlProps/ctrlProp36.x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5.xml"/><Relationship Id="rId20" Type="http://schemas.openxmlformats.org/officeDocument/2006/relationships/ctrlProp" Target="../ctrlProps/ctrlProp4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23" Type="http://schemas.openxmlformats.org/officeDocument/2006/relationships/ctrlProp" Target="../ctrlProps/ctrlProp52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Relationship Id="rId22" Type="http://schemas.openxmlformats.org/officeDocument/2006/relationships/ctrlProp" Target="../ctrlProps/ctrlProp5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7.xml"/><Relationship Id="rId13" Type="http://schemas.openxmlformats.org/officeDocument/2006/relationships/ctrlProp" Target="../ctrlProps/ctrlProp62.xml"/><Relationship Id="rId18" Type="http://schemas.openxmlformats.org/officeDocument/2006/relationships/ctrlProp" Target="../ctrlProps/ctrlProp67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70.xml"/><Relationship Id="rId7" Type="http://schemas.openxmlformats.org/officeDocument/2006/relationships/ctrlProp" Target="../ctrlProps/ctrlProp56.xml"/><Relationship Id="rId12" Type="http://schemas.openxmlformats.org/officeDocument/2006/relationships/ctrlProp" Target="../ctrlProps/ctrlProp61.xml"/><Relationship Id="rId17" Type="http://schemas.openxmlformats.org/officeDocument/2006/relationships/ctrlProp" Target="../ctrlProps/ctrlProp66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65.xml"/><Relationship Id="rId20" Type="http://schemas.openxmlformats.org/officeDocument/2006/relationships/ctrlProp" Target="../ctrlProps/ctrlProp6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5.xml"/><Relationship Id="rId11" Type="http://schemas.openxmlformats.org/officeDocument/2006/relationships/ctrlProp" Target="../ctrlProps/ctrlProp60.xml"/><Relationship Id="rId5" Type="http://schemas.openxmlformats.org/officeDocument/2006/relationships/ctrlProp" Target="../ctrlProps/ctrlProp54.xml"/><Relationship Id="rId15" Type="http://schemas.openxmlformats.org/officeDocument/2006/relationships/ctrlProp" Target="../ctrlProps/ctrlProp64.xml"/><Relationship Id="rId23" Type="http://schemas.openxmlformats.org/officeDocument/2006/relationships/ctrlProp" Target="../ctrlProps/ctrlProp72.xml"/><Relationship Id="rId10" Type="http://schemas.openxmlformats.org/officeDocument/2006/relationships/ctrlProp" Target="../ctrlProps/ctrlProp59.xml"/><Relationship Id="rId19" Type="http://schemas.openxmlformats.org/officeDocument/2006/relationships/ctrlProp" Target="../ctrlProps/ctrlProp68.xml"/><Relationship Id="rId4" Type="http://schemas.openxmlformats.org/officeDocument/2006/relationships/ctrlProp" Target="../ctrlProps/ctrlProp53.xml"/><Relationship Id="rId9" Type="http://schemas.openxmlformats.org/officeDocument/2006/relationships/ctrlProp" Target="../ctrlProps/ctrlProp58.xml"/><Relationship Id="rId14" Type="http://schemas.openxmlformats.org/officeDocument/2006/relationships/ctrlProp" Target="../ctrlProps/ctrlProp63.xml"/><Relationship Id="rId22" Type="http://schemas.openxmlformats.org/officeDocument/2006/relationships/ctrlProp" Target="../ctrlProps/ctrlProp7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2"/>
  <sheetViews>
    <sheetView showGridLines="0" tabSelected="1" workbookViewId="0">
      <pane ySplit="11" topLeftCell="A12" activePane="bottomLeft" state="frozen"/>
      <selection pane="bottomLeft" activeCell="I1" sqref="I1:Z1048576"/>
    </sheetView>
  </sheetViews>
  <sheetFormatPr baseColWidth="10" defaultRowHeight="12.75" x14ac:dyDescent="0.2"/>
  <cols>
    <col min="1" max="1" width="4.7109375" customWidth="1"/>
    <col min="2" max="2" width="8.5703125" customWidth="1"/>
    <col min="3" max="3" width="12.28515625" customWidth="1"/>
    <col min="4" max="4" width="21" customWidth="1"/>
    <col min="5" max="8" width="23.85546875" customWidth="1"/>
    <col min="9" max="9" width="3.140625" style="73" hidden="1" customWidth="1"/>
    <col min="10" max="10" width="14" style="73" hidden="1" customWidth="1"/>
    <col min="11" max="11" width="11.42578125" style="73" hidden="1" customWidth="1"/>
    <col min="12" max="12" width="13.85546875" style="73" hidden="1" customWidth="1"/>
    <col min="13" max="18" width="11.42578125" style="73" hidden="1" customWidth="1"/>
    <col min="19" max="23" width="11.5703125" style="73" hidden="1" customWidth="1"/>
    <col min="24" max="25" width="11.5703125" hidden="1" customWidth="1"/>
    <col min="26" max="26" width="0" hidden="1" customWidth="1"/>
  </cols>
  <sheetData>
    <row r="1" spans="1:23" s="2" customFormat="1" ht="25.5" customHeight="1" x14ac:dyDescent="0.2">
      <c r="A1" s="107" t="s">
        <v>106</v>
      </c>
      <c r="B1" s="108"/>
      <c r="C1" s="108"/>
      <c r="D1" s="108"/>
      <c r="E1" s="108"/>
      <c r="F1" s="108"/>
      <c r="G1" s="109"/>
      <c r="I1" s="71"/>
      <c r="J1" s="71"/>
      <c r="K1" s="71"/>
      <c r="L1" s="82"/>
      <c r="M1" s="82"/>
      <c r="N1" s="82"/>
      <c r="O1" s="82"/>
      <c r="P1" s="82"/>
      <c r="Q1" s="82"/>
      <c r="R1" s="82"/>
      <c r="S1" s="71"/>
      <c r="T1" s="71"/>
      <c r="U1" s="71"/>
      <c r="V1" s="71"/>
      <c r="W1" s="71"/>
    </row>
    <row r="2" spans="1:23" ht="3.75" customHeight="1" x14ac:dyDescent="0.2">
      <c r="F2" s="5"/>
      <c r="G2" s="5"/>
      <c r="L2" s="83"/>
      <c r="M2" s="83"/>
      <c r="N2" s="83">
        <v>1</v>
      </c>
      <c r="O2" s="83"/>
      <c r="P2" s="83"/>
      <c r="Q2" s="83"/>
      <c r="R2" s="83"/>
    </row>
    <row r="3" spans="1:23" ht="14.25" customHeight="1" x14ac:dyDescent="0.2">
      <c r="B3" s="112" t="s">
        <v>32</v>
      </c>
      <c r="C3" s="113"/>
      <c r="D3" s="113"/>
      <c r="E3" s="113"/>
      <c r="F3" s="5"/>
      <c r="G3" s="5"/>
      <c r="L3" s="83"/>
      <c r="M3" s="83"/>
      <c r="N3" s="74">
        <v>2</v>
      </c>
      <c r="O3" s="74" t="s">
        <v>107</v>
      </c>
      <c r="P3" s="74" t="s">
        <v>107</v>
      </c>
      <c r="Q3" s="83"/>
      <c r="R3" s="83"/>
    </row>
    <row r="4" spans="1:23" ht="35.25" customHeight="1" x14ac:dyDescent="0.2">
      <c r="B4" s="113"/>
      <c r="C4" s="113"/>
      <c r="D4" s="113"/>
      <c r="E4" s="113"/>
      <c r="F4" s="5"/>
      <c r="G4" s="5"/>
      <c r="L4" s="84">
        <v>28</v>
      </c>
      <c r="M4" s="83"/>
      <c r="N4" s="74">
        <v>3</v>
      </c>
      <c r="O4" s="74" t="s">
        <v>64</v>
      </c>
      <c r="P4" s="75" t="s">
        <v>65</v>
      </c>
      <c r="Q4" s="83"/>
      <c r="R4" s="83"/>
    </row>
    <row r="5" spans="1:23" ht="3.75" customHeight="1" x14ac:dyDescent="0.2">
      <c r="C5" s="8"/>
      <c r="F5" s="5"/>
      <c r="G5" s="5"/>
      <c r="L5" s="83"/>
      <c r="M5" s="83"/>
      <c r="N5" s="74">
        <v>4</v>
      </c>
      <c r="O5" s="74" t="s">
        <v>37</v>
      </c>
      <c r="P5" s="74" t="s">
        <v>45</v>
      </c>
      <c r="Q5" s="83"/>
      <c r="R5" s="83"/>
    </row>
    <row r="6" spans="1:23" ht="27.75" customHeight="1" x14ac:dyDescent="0.2">
      <c r="B6" s="114"/>
      <c r="C6" s="114"/>
      <c r="D6" s="1"/>
      <c r="E6" s="1"/>
      <c r="F6" s="5"/>
      <c r="G6" s="5"/>
      <c r="L6" s="83"/>
      <c r="M6" s="83"/>
      <c r="N6" s="74">
        <v>5</v>
      </c>
      <c r="O6" s="74" t="s">
        <v>38</v>
      </c>
      <c r="P6" s="75" t="s">
        <v>46</v>
      </c>
      <c r="Q6" s="83"/>
      <c r="R6" s="83"/>
    </row>
    <row r="7" spans="1:23" ht="10.5" customHeight="1" x14ac:dyDescent="0.2">
      <c r="D7" s="1"/>
      <c r="E7" s="1"/>
      <c r="F7" s="5"/>
      <c r="G7" s="5"/>
      <c r="L7" s="83"/>
      <c r="M7" s="83"/>
      <c r="N7" s="74">
        <v>6</v>
      </c>
      <c r="O7" s="74" t="s">
        <v>43</v>
      </c>
      <c r="P7" s="75" t="s">
        <v>66</v>
      </c>
      <c r="Q7" s="83"/>
      <c r="R7" s="83"/>
    </row>
    <row r="8" spans="1:23" x14ac:dyDescent="0.2">
      <c r="D8" s="1"/>
      <c r="E8" s="1"/>
      <c r="F8" s="5"/>
      <c r="G8" s="5"/>
      <c r="L8" s="83"/>
      <c r="M8" s="83"/>
      <c r="N8" s="74">
        <v>7</v>
      </c>
      <c r="O8" s="74" t="s">
        <v>40</v>
      </c>
      <c r="P8" s="75" t="s">
        <v>67</v>
      </c>
      <c r="Q8" s="83"/>
      <c r="R8" s="83"/>
    </row>
    <row r="9" spans="1:23" ht="7.5" customHeight="1" x14ac:dyDescent="0.2">
      <c r="F9" s="5"/>
      <c r="G9" s="5"/>
      <c r="L9" s="83"/>
      <c r="M9" s="83"/>
      <c r="N9" s="74">
        <v>8</v>
      </c>
      <c r="O9" s="74" t="s">
        <v>41</v>
      </c>
      <c r="P9" s="75" t="s">
        <v>68</v>
      </c>
      <c r="Q9" s="83"/>
      <c r="R9" s="83"/>
    </row>
    <row r="10" spans="1:23" s="4" customFormat="1" ht="12.75" customHeight="1" x14ac:dyDescent="0.2">
      <c r="A10" s="102" t="s">
        <v>2</v>
      </c>
      <c r="B10" s="105" t="s">
        <v>22</v>
      </c>
      <c r="C10" s="105" t="s">
        <v>23</v>
      </c>
      <c r="D10" s="102" t="s">
        <v>28</v>
      </c>
      <c r="E10" s="102" t="s">
        <v>29</v>
      </c>
      <c r="F10" s="102" t="s">
        <v>30</v>
      </c>
      <c r="G10" s="110" t="s">
        <v>31</v>
      </c>
      <c r="H10" s="102" t="s">
        <v>72</v>
      </c>
      <c r="I10" s="104"/>
      <c r="J10" s="104" t="s">
        <v>7</v>
      </c>
      <c r="K10" s="78"/>
      <c r="L10" s="85"/>
      <c r="M10" s="85"/>
      <c r="N10" s="74">
        <v>9</v>
      </c>
      <c r="O10" s="74" t="s">
        <v>42</v>
      </c>
      <c r="P10" s="75" t="s">
        <v>69</v>
      </c>
      <c r="Q10" s="85"/>
      <c r="R10" s="85"/>
      <c r="S10" s="78"/>
      <c r="T10" s="78"/>
      <c r="U10" s="78"/>
      <c r="V10" s="78"/>
      <c r="W10" s="78"/>
    </row>
    <row r="11" spans="1:23" s="4" customFormat="1" ht="13.5" thickBot="1" x14ac:dyDescent="0.25">
      <c r="A11" s="103"/>
      <c r="B11" s="106"/>
      <c r="C11" s="106"/>
      <c r="D11" s="103"/>
      <c r="E11" s="103"/>
      <c r="F11" s="103"/>
      <c r="G11" s="111"/>
      <c r="H11" s="103"/>
      <c r="I11" s="104"/>
      <c r="J11" s="104"/>
      <c r="K11" s="78"/>
      <c r="L11" s="85"/>
      <c r="M11" s="85"/>
      <c r="N11" s="74">
        <v>10</v>
      </c>
      <c r="O11" s="74" t="s">
        <v>39</v>
      </c>
      <c r="P11" s="75" t="s">
        <v>70</v>
      </c>
      <c r="Q11" s="85"/>
      <c r="R11" s="85"/>
      <c r="S11" s="78"/>
      <c r="T11" s="78"/>
      <c r="U11" s="78"/>
      <c r="V11" s="78"/>
      <c r="W11" s="78"/>
    </row>
    <row r="12" spans="1:23" ht="21" customHeight="1" x14ac:dyDescent="0.2">
      <c r="A12" s="10">
        <v>1</v>
      </c>
      <c r="B12" s="12" t="str">
        <f>VLOOKUP($L$4,$N$3:$P$29,3,FALSE)</f>
        <v>Gast</v>
      </c>
      <c r="C12" s="12" t="str">
        <f>CONCATENATE(B12," ",A12)</f>
        <v>Gast 1</v>
      </c>
      <c r="D12" s="97"/>
      <c r="E12" s="97"/>
      <c r="F12" s="98"/>
      <c r="G12" s="98"/>
      <c r="H12" s="99"/>
      <c r="I12" s="86" t="s">
        <v>21</v>
      </c>
      <c r="K12" s="76">
        <f t="shared" ref="K12:K31" si="0">COUNTIF(D12:E12,"*")</f>
        <v>0</v>
      </c>
      <c r="L12" s="83"/>
      <c r="M12" s="83"/>
      <c r="N12" s="74">
        <v>11</v>
      </c>
      <c r="O12" s="74" t="s">
        <v>47</v>
      </c>
      <c r="P12" s="74" t="s">
        <v>25</v>
      </c>
      <c r="Q12" s="83"/>
      <c r="R12" s="83"/>
    </row>
    <row r="13" spans="1:23" ht="21" customHeight="1" x14ac:dyDescent="0.2">
      <c r="A13" s="11">
        <v>2</v>
      </c>
      <c r="B13" s="12" t="str">
        <f t="shared" ref="B13:B31" si="1">VLOOKUP($L$4,$N$3:$P$29,3,FALSE)</f>
        <v>Gast</v>
      </c>
      <c r="C13" s="12" t="str">
        <f t="shared" ref="C13:C31" si="2">CONCATENATE(B13," ",A13)</f>
        <v>Gast 2</v>
      </c>
      <c r="D13" s="13"/>
      <c r="E13" s="13"/>
      <c r="F13" s="23"/>
      <c r="G13" s="23"/>
      <c r="H13" s="80"/>
      <c r="I13" s="86" t="s">
        <v>0</v>
      </c>
      <c r="K13" s="76">
        <f t="shared" si="0"/>
        <v>0</v>
      </c>
      <c r="L13" s="83"/>
      <c r="M13" s="83"/>
      <c r="N13" s="74">
        <v>12</v>
      </c>
      <c r="O13" s="74" t="s">
        <v>48</v>
      </c>
      <c r="P13" s="74" t="s">
        <v>18</v>
      </c>
      <c r="Q13" s="83"/>
      <c r="R13" s="83"/>
    </row>
    <row r="14" spans="1:23" ht="21" customHeight="1" x14ac:dyDescent="0.2">
      <c r="A14" s="11">
        <v>3</v>
      </c>
      <c r="B14" s="12" t="str">
        <f t="shared" si="1"/>
        <v>Gast</v>
      </c>
      <c r="C14" s="12" t="str">
        <f t="shared" si="2"/>
        <v>Gast 3</v>
      </c>
      <c r="D14" s="13"/>
      <c r="E14" s="13"/>
      <c r="F14" s="23"/>
      <c r="G14" s="23"/>
      <c r="H14" s="80"/>
      <c r="I14" s="86" t="s">
        <v>0</v>
      </c>
      <c r="K14" s="76">
        <f t="shared" si="0"/>
        <v>0</v>
      </c>
      <c r="L14" s="83"/>
      <c r="M14" s="83"/>
      <c r="N14" s="74">
        <v>13</v>
      </c>
      <c r="O14" s="74" t="s">
        <v>49</v>
      </c>
      <c r="P14" s="74" t="s">
        <v>105</v>
      </c>
      <c r="Q14" s="83"/>
      <c r="R14" s="83"/>
    </row>
    <row r="15" spans="1:23" ht="21" customHeight="1" x14ac:dyDescent="0.2">
      <c r="A15" s="11">
        <v>4</v>
      </c>
      <c r="B15" s="12" t="str">
        <f t="shared" si="1"/>
        <v>Gast</v>
      </c>
      <c r="C15" s="12" t="str">
        <f t="shared" si="2"/>
        <v>Gast 4</v>
      </c>
      <c r="D15" s="100"/>
      <c r="E15" s="100"/>
      <c r="F15" s="101"/>
      <c r="G15" s="101"/>
      <c r="H15" s="80"/>
      <c r="I15" s="86" t="s">
        <v>0</v>
      </c>
      <c r="K15" s="76">
        <f t="shared" si="0"/>
        <v>0</v>
      </c>
      <c r="L15" s="83"/>
      <c r="M15" s="83"/>
      <c r="N15" s="74">
        <v>14</v>
      </c>
      <c r="O15" s="74" t="s">
        <v>50</v>
      </c>
      <c r="P15" s="74" t="s">
        <v>10</v>
      </c>
      <c r="Q15" s="83"/>
      <c r="R15" s="83"/>
    </row>
    <row r="16" spans="1:23" ht="21" customHeight="1" x14ac:dyDescent="0.2">
      <c r="A16" s="11">
        <v>5</v>
      </c>
      <c r="B16" s="12" t="str">
        <f t="shared" si="1"/>
        <v>Gast</v>
      </c>
      <c r="C16" s="12" t="str">
        <f t="shared" si="2"/>
        <v>Gast 5</v>
      </c>
      <c r="D16" s="13"/>
      <c r="E16" s="13"/>
      <c r="F16" s="23"/>
      <c r="G16" s="23"/>
      <c r="H16" s="80"/>
      <c r="I16" s="86" t="s">
        <v>0</v>
      </c>
      <c r="K16" s="76">
        <f t="shared" si="0"/>
        <v>0</v>
      </c>
      <c r="L16" s="83"/>
      <c r="M16" s="83"/>
      <c r="N16" s="74">
        <v>15</v>
      </c>
      <c r="O16" s="74" t="s">
        <v>51</v>
      </c>
      <c r="P16" s="74" t="s">
        <v>16</v>
      </c>
      <c r="Q16" s="83"/>
      <c r="R16" s="83"/>
    </row>
    <row r="17" spans="1:18" ht="21" customHeight="1" x14ac:dyDescent="0.2">
      <c r="A17" s="11">
        <v>6</v>
      </c>
      <c r="B17" s="12" t="str">
        <f t="shared" si="1"/>
        <v>Gast</v>
      </c>
      <c r="C17" s="12" t="str">
        <f t="shared" si="2"/>
        <v>Gast 6</v>
      </c>
      <c r="D17" s="13"/>
      <c r="E17" s="13"/>
      <c r="F17" s="23"/>
      <c r="G17" s="23"/>
      <c r="H17" s="80" t="s">
        <v>0</v>
      </c>
      <c r="I17" s="86" t="s">
        <v>0</v>
      </c>
      <c r="K17" s="76">
        <f t="shared" si="0"/>
        <v>0</v>
      </c>
      <c r="L17" s="83"/>
      <c r="M17" s="83"/>
      <c r="N17" s="74">
        <v>16</v>
      </c>
      <c r="O17" s="74" t="s">
        <v>52</v>
      </c>
      <c r="P17" s="74" t="s">
        <v>19</v>
      </c>
      <c r="Q17" s="83"/>
      <c r="R17" s="83"/>
    </row>
    <row r="18" spans="1:18" ht="21" customHeight="1" x14ac:dyDescent="0.2">
      <c r="A18" s="11">
        <v>7</v>
      </c>
      <c r="B18" s="12" t="str">
        <f t="shared" si="1"/>
        <v>Gast</v>
      </c>
      <c r="C18" s="12" t="str">
        <f t="shared" si="2"/>
        <v>Gast 7</v>
      </c>
      <c r="D18" s="13"/>
      <c r="E18" s="13"/>
      <c r="F18" s="23"/>
      <c r="G18" s="23"/>
      <c r="H18" s="80" t="s">
        <v>0</v>
      </c>
      <c r="I18" s="86" t="s">
        <v>0</v>
      </c>
      <c r="K18" s="76">
        <f t="shared" si="0"/>
        <v>0</v>
      </c>
      <c r="L18" s="83"/>
      <c r="M18" s="83"/>
      <c r="N18" s="74">
        <v>17</v>
      </c>
      <c r="O18" s="74" t="s">
        <v>53</v>
      </c>
      <c r="P18" s="74" t="s">
        <v>17</v>
      </c>
      <c r="Q18" s="83"/>
      <c r="R18" s="83"/>
    </row>
    <row r="19" spans="1:18" ht="21" customHeight="1" x14ac:dyDescent="0.2">
      <c r="A19" s="11">
        <v>8</v>
      </c>
      <c r="B19" s="12" t="str">
        <f t="shared" si="1"/>
        <v>Gast</v>
      </c>
      <c r="C19" s="12" t="str">
        <f t="shared" si="2"/>
        <v>Gast 8</v>
      </c>
      <c r="D19" s="13"/>
      <c r="E19" s="13"/>
      <c r="F19" s="23" t="s">
        <v>0</v>
      </c>
      <c r="G19" s="23" t="s">
        <v>0</v>
      </c>
      <c r="H19" s="80" t="s">
        <v>0</v>
      </c>
      <c r="I19" s="86" t="s">
        <v>0</v>
      </c>
      <c r="K19" s="76">
        <f t="shared" si="0"/>
        <v>0</v>
      </c>
      <c r="L19" s="83"/>
      <c r="M19" s="83"/>
      <c r="N19" s="74">
        <v>18</v>
      </c>
      <c r="O19" s="74" t="s">
        <v>54</v>
      </c>
      <c r="P19" s="74" t="s">
        <v>8</v>
      </c>
      <c r="Q19" s="83"/>
      <c r="R19" s="83"/>
    </row>
    <row r="20" spans="1:18" ht="21" customHeight="1" x14ac:dyDescent="0.2">
      <c r="A20" s="11">
        <v>9</v>
      </c>
      <c r="B20" s="12" t="str">
        <f t="shared" si="1"/>
        <v>Gast</v>
      </c>
      <c r="C20" s="12" t="str">
        <f t="shared" si="2"/>
        <v>Gast 9</v>
      </c>
      <c r="D20" s="13"/>
      <c r="E20" s="13"/>
      <c r="F20" s="23" t="s">
        <v>0</v>
      </c>
      <c r="G20" s="23" t="s">
        <v>0</v>
      </c>
      <c r="H20" s="80" t="s">
        <v>0</v>
      </c>
      <c r="I20" s="86" t="s">
        <v>0</v>
      </c>
      <c r="K20" s="76">
        <f t="shared" si="0"/>
        <v>0</v>
      </c>
      <c r="L20" s="83"/>
      <c r="M20" s="83"/>
      <c r="N20" s="74">
        <v>19</v>
      </c>
      <c r="O20" s="74" t="s">
        <v>55</v>
      </c>
      <c r="P20" s="74" t="s">
        <v>24</v>
      </c>
      <c r="Q20" s="83"/>
      <c r="R20" s="83"/>
    </row>
    <row r="21" spans="1:18" ht="21" customHeight="1" x14ac:dyDescent="0.2">
      <c r="A21" s="11">
        <v>10</v>
      </c>
      <c r="B21" s="12" t="str">
        <f t="shared" si="1"/>
        <v>Gast</v>
      </c>
      <c r="C21" s="12" t="str">
        <f t="shared" si="2"/>
        <v>Gast 10</v>
      </c>
      <c r="D21" s="13"/>
      <c r="E21" s="13"/>
      <c r="F21" s="23" t="s">
        <v>0</v>
      </c>
      <c r="G21" s="23" t="s">
        <v>0</v>
      </c>
      <c r="H21" s="80" t="s">
        <v>0</v>
      </c>
      <c r="I21" s="86" t="s">
        <v>0</v>
      </c>
      <c r="K21" s="76">
        <f t="shared" si="0"/>
        <v>0</v>
      </c>
      <c r="L21" s="83"/>
      <c r="M21" s="83"/>
      <c r="N21" s="74">
        <v>20</v>
      </c>
      <c r="O21" s="74" t="s">
        <v>56</v>
      </c>
      <c r="P21" s="74" t="s">
        <v>15</v>
      </c>
      <c r="Q21" s="83"/>
      <c r="R21" s="83"/>
    </row>
    <row r="22" spans="1:18" ht="21" customHeight="1" x14ac:dyDescent="0.2">
      <c r="A22" s="11">
        <v>11</v>
      </c>
      <c r="B22" s="12" t="str">
        <f t="shared" si="1"/>
        <v>Gast</v>
      </c>
      <c r="C22" s="12" t="str">
        <f t="shared" si="2"/>
        <v>Gast 11</v>
      </c>
      <c r="D22" s="13"/>
      <c r="E22" s="13"/>
      <c r="F22" s="23"/>
      <c r="G22" s="23"/>
      <c r="H22" s="80"/>
      <c r="I22" s="86" t="s">
        <v>0</v>
      </c>
      <c r="K22" s="76">
        <f t="shared" si="0"/>
        <v>0</v>
      </c>
      <c r="L22" s="83"/>
      <c r="M22" s="83"/>
      <c r="N22" s="74">
        <v>21</v>
      </c>
      <c r="O22" s="74" t="s">
        <v>57</v>
      </c>
      <c r="P22" s="74" t="s">
        <v>9</v>
      </c>
      <c r="Q22" s="83"/>
      <c r="R22" s="83"/>
    </row>
    <row r="23" spans="1:18" ht="21" customHeight="1" x14ac:dyDescent="0.2">
      <c r="A23" s="11">
        <v>12</v>
      </c>
      <c r="B23" s="12" t="str">
        <f t="shared" si="1"/>
        <v>Gast</v>
      </c>
      <c r="C23" s="12" t="str">
        <f t="shared" si="2"/>
        <v>Gast 12</v>
      </c>
      <c r="D23" s="13"/>
      <c r="E23" s="13"/>
      <c r="F23" s="23" t="s">
        <v>0</v>
      </c>
      <c r="G23" s="23" t="s">
        <v>0</v>
      </c>
      <c r="H23" s="80" t="s">
        <v>0</v>
      </c>
      <c r="I23" s="86" t="s">
        <v>0</v>
      </c>
      <c r="K23" s="76">
        <f t="shared" si="0"/>
        <v>0</v>
      </c>
      <c r="L23" s="83"/>
      <c r="M23" s="83"/>
      <c r="N23" s="74">
        <v>22</v>
      </c>
      <c r="O23" s="74" t="s">
        <v>58</v>
      </c>
      <c r="P23" s="74" t="s">
        <v>14</v>
      </c>
      <c r="Q23" s="83"/>
      <c r="R23" s="83"/>
    </row>
    <row r="24" spans="1:18" ht="21" customHeight="1" x14ac:dyDescent="0.2">
      <c r="A24" s="11">
        <v>13</v>
      </c>
      <c r="B24" s="12" t="str">
        <f t="shared" si="1"/>
        <v>Gast</v>
      </c>
      <c r="C24" s="12" t="str">
        <f t="shared" si="2"/>
        <v>Gast 13</v>
      </c>
      <c r="D24" s="13"/>
      <c r="E24" s="13"/>
      <c r="F24" s="23" t="s">
        <v>0</v>
      </c>
      <c r="G24" s="23" t="s">
        <v>0</v>
      </c>
      <c r="H24" s="80" t="s">
        <v>0</v>
      </c>
      <c r="I24" s="86" t="s">
        <v>0</v>
      </c>
      <c r="K24" s="76">
        <f t="shared" si="0"/>
        <v>0</v>
      </c>
      <c r="L24" s="83"/>
      <c r="M24" s="83"/>
      <c r="N24" s="74">
        <v>23</v>
      </c>
      <c r="O24" s="74" t="s">
        <v>59</v>
      </c>
      <c r="P24" s="74" t="s">
        <v>13</v>
      </c>
      <c r="Q24" s="83"/>
      <c r="R24" s="83"/>
    </row>
    <row r="25" spans="1:18" ht="21" customHeight="1" x14ac:dyDescent="0.2">
      <c r="A25" s="11">
        <v>14</v>
      </c>
      <c r="B25" s="12" t="str">
        <f t="shared" si="1"/>
        <v>Gast</v>
      </c>
      <c r="C25" s="12" t="str">
        <f t="shared" si="2"/>
        <v>Gast 14</v>
      </c>
      <c r="D25" s="13"/>
      <c r="E25" s="13"/>
      <c r="F25" s="23" t="s">
        <v>0</v>
      </c>
      <c r="G25" s="23" t="s">
        <v>0</v>
      </c>
      <c r="H25" s="80" t="s">
        <v>0</v>
      </c>
      <c r="I25" s="86" t="s">
        <v>0</v>
      </c>
      <c r="K25" s="76">
        <f t="shared" si="0"/>
        <v>0</v>
      </c>
      <c r="L25" s="83"/>
      <c r="M25" s="83"/>
      <c r="N25" s="74">
        <v>24</v>
      </c>
      <c r="O25" s="74" t="s">
        <v>60</v>
      </c>
      <c r="P25" s="74" t="s">
        <v>11</v>
      </c>
      <c r="Q25" s="83"/>
      <c r="R25" s="83"/>
    </row>
    <row r="26" spans="1:18" ht="21" customHeight="1" x14ac:dyDescent="0.2">
      <c r="A26" s="11">
        <v>15</v>
      </c>
      <c r="B26" s="12" t="str">
        <f t="shared" si="1"/>
        <v>Gast</v>
      </c>
      <c r="C26" s="12" t="str">
        <f t="shared" si="2"/>
        <v>Gast 15</v>
      </c>
      <c r="D26" s="13"/>
      <c r="E26" s="13"/>
      <c r="F26" s="23" t="s">
        <v>0</v>
      </c>
      <c r="G26" s="23" t="s">
        <v>0</v>
      </c>
      <c r="H26" s="80" t="s">
        <v>0</v>
      </c>
      <c r="I26" s="86" t="s">
        <v>0</v>
      </c>
      <c r="K26" s="76">
        <f t="shared" si="0"/>
        <v>0</v>
      </c>
      <c r="N26" s="74">
        <v>25</v>
      </c>
      <c r="O26" s="74" t="s">
        <v>61</v>
      </c>
      <c r="P26" s="74" t="s">
        <v>12</v>
      </c>
    </row>
    <row r="27" spans="1:18" ht="21" customHeight="1" x14ac:dyDescent="0.2">
      <c r="A27" s="11">
        <v>16</v>
      </c>
      <c r="B27" s="12" t="str">
        <f t="shared" si="1"/>
        <v>Gast</v>
      </c>
      <c r="C27" s="12" t="str">
        <f t="shared" si="2"/>
        <v>Gast 16</v>
      </c>
      <c r="D27" s="13"/>
      <c r="E27" s="13"/>
      <c r="F27" s="23" t="s">
        <v>0</v>
      </c>
      <c r="G27" s="23" t="s">
        <v>0</v>
      </c>
      <c r="H27" s="80" t="s">
        <v>0</v>
      </c>
      <c r="I27" s="86" t="s">
        <v>0</v>
      </c>
      <c r="K27" s="76">
        <f t="shared" si="0"/>
        <v>0</v>
      </c>
      <c r="N27" s="74">
        <v>26</v>
      </c>
      <c r="O27" s="74" t="s">
        <v>62</v>
      </c>
      <c r="P27" s="74" t="s">
        <v>26</v>
      </c>
    </row>
    <row r="28" spans="1:18" ht="21" customHeight="1" x14ac:dyDescent="0.2">
      <c r="A28" s="11">
        <v>17</v>
      </c>
      <c r="B28" s="12" t="str">
        <f t="shared" si="1"/>
        <v>Gast</v>
      </c>
      <c r="C28" s="12" t="str">
        <f t="shared" si="2"/>
        <v>Gast 17</v>
      </c>
      <c r="D28" s="13"/>
      <c r="E28" s="13"/>
      <c r="F28" s="23" t="s">
        <v>0</v>
      </c>
      <c r="G28" s="23" t="s">
        <v>0</v>
      </c>
      <c r="H28" s="80" t="s">
        <v>0</v>
      </c>
      <c r="I28" s="86" t="s">
        <v>0</v>
      </c>
      <c r="K28" s="76">
        <f t="shared" si="0"/>
        <v>0</v>
      </c>
      <c r="N28" s="74">
        <v>27</v>
      </c>
      <c r="O28" s="74" t="s">
        <v>63</v>
      </c>
      <c r="P28" s="74" t="s">
        <v>20</v>
      </c>
    </row>
    <row r="29" spans="1:18" ht="21" customHeight="1" x14ac:dyDescent="0.2">
      <c r="A29" s="11">
        <v>18</v>
      </c>
      <c r="B29" s="12" t="str">
        <f t="shared" si="1"/>
        <v>Gast</v>
      </c>
      <c r="C29" s="12" t="str">
        <f t="shared" si="2"/>
        <v>Gast 18</v>
      </c>
      <c r="D29" s="13"/>
      <c r="E29" s="13"/>
      <c r="F29" s="23" t="s">
        <v>0</v>
      </c>
      <c r="G29" s="23" t="s">
        <v>0</v>
      </c>
      <c r="H29" s="80" t="s">
        <v>0</v>
      </c>
      <c r="I29" s="86" t="s">
        <v>0</v>
      </c>
      <c r="K29" s="76">
        <f t="shared" si="0"/>
        <v>0</v>
      </c>
      <c r="N29" s="74">
        <v>28</v>
      </c>
      <c r="O29" s="74" t="s">
        <v>114</v>
      </c>
      <c r="P29" s="74" t="s">
        <v>113</v>
      </c>
    </row>
    <row r="30" spans="1:18" ht="21" customHeight="1" x14ac:dyDescent="0.2">
      <c r="A30" s="11">
        <v>19</v>
      </c>
      <c r="B30" s="12" t="str">
        <f t="shared" si="1"/>
        <v>Gast</v>
      </c>
      <c r="C30" s="12" t="str">
        <f t="shared" si="2"/>
        <v>Gast 19</v>
      </c>
      <c r="D30" s="13"/>
      <c r="E30" s="13"/>
      <c r="F30" s="23" t="s">
        <v>0</v>
      </c>
      <c r="G30" s="23" t="s">
        <v>0</v>
      </c>
      <c r="H30" s="80" t="s">
        <v>0</v>
      </c>
      <c r="I30" s="86" t="s">
        <v>0</v>
      </c>
      <c r="K30" s="76">
        <f t="shared" si="0"/>
        <v>0</v>
      </c>
    </row>
    <row r="31" spans="1:18" ht="21" customHeight="1" x14ac:dyDescent="0.2">
      <c r="A31" s="14">
        <v>20</v>
      </c>
      <c r="B31" s="12" t="str">
        <f t="shared" si="1"/>
        <v>Gast</v>
      </c>
      <c r="C31" s="12" t="str">
        <f t="shared" si="2"/>
        <v>Gast 20</v>
      </c>
      <c r="D31" s="16"/>
      <c r="E31" s="16"/>
      <c r="F31" s="24" t="s">
        <v>0</v>
      </c>
      <c r="G31" s="24" t="s">
        <v>0</v>
      </c>
      <c r="H31" s="81" t="s">
        <v>0</v>
      </c>
      <c r="I31" s="86" t="s">
        <v>0</v>
      </c>
      <c r="K31" s="76">
        <f t="shared" si="0"/>
        <v>0</v>
      </c>
    </row>
    <row r="32" spans="1:18" x14ac:dyDescent="0.2">
      <c r="D32" s="6">
        <f>COUNTIF(D12:D31,"*")</f>
        <v>0</v>
      </c>
    </row>
  </sheetData>
  <mergeCells count="13">
    <mergeCell ref="H10:H11"/>
    <mergeCell ref="I10:I11"/>
    <mergeCell ref="J10:J11"/>
    <mergeCell ref="B10:B11"/>
    <mergeCell ref="A1:G1"/>
    <mergeCell ref="E10:E11"/>
    <mergeCell ref="F10:F11"/>
    <mergeCell ref="A10:A11"/>
    <mergeCell ref="D10:D11"/>
    <mergeCell ref="C10:C11"/>
    <mergeCell ref="G10:G11"/>
    <mergeCell ref="B3:E4"/>
    <mergeCell ref="B6:C6"/>
  </mergeCells>
  <phoneticPr fontId="3" type="noConversion"/>
  <conditionalFormatting sqref="C12:C31">
    <cfRule type="expression" dxfId="20" priority="1" stopIfTrue="1">
      <formula>$K12=0</formula>
    </cfRule>
  </conditionalFormatting>
  <conditionalFormatting sqref="B12:B31">
    <cfRule type="expression" dxfId="19" priority="2" stopIfTrue="1">
      <formula>K12=0</formula>
    </cfRule>
  </conditionalFormatting>
  <pageMargins left="0.31496062992125984" right="0.23622047244094491" top="0" bottom="0" header="0" footer="0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Drop Down 3">
              <controlPr defaultSize="0" autoLine="0" autoPict="0">
                <anchor moveWithCells="1">
                  <from>
                    <xdr:col>1</xdr:col>
                    <xdr:colOff>57150</xdr:colOff>
                    <xdr:row>7</xdr:row>
                    <xdr:rowOff>0</xdr:rowOff>
                  </from>
                  <to>
                    <xdr:col>2</xdr:col>
                    <xdr:colOff>542925</xdr:colOff>
                    <xdr:row>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3"/>
  <sheetViews>
    <sheetView showGridLines="0" workbookViewId="0">
      <pane ySplit="11" topLeftCell="A12" activePane="bottomLeft" state="frozen"/>
      <selection pane="bottomLeft" activeCell="F2" sqref="F1:V1048576"/>
    </sheetView>
  </sheetViews>
  <sheetFormatPr baseColWidth="10" defaultRowHeight="12.75" x14ac:dyDescent="0.2"/>
  <cols>
    <col min="1" max="1" width="4.7109375" customWidth="1"/>
    <col min="2" max="2" width="8.7109375" customWidth="1"/>
    <col min="3" max="3" width="12.28515625" customWidth="1"/>
    <col min="4" max="4" width="27.28515625" customWidth="1"/>
    <col min="5" max="5" width="26.85546875" customWidth="1"/>
    <col min="6" max="6" width="8.7109375" hidden="1" customWidth="1"/>
    <col min="7" max="7" width="29.42578125" hidden="1" customWidth="1"/>
    <col min="8" max="8" width="1.140625" hidden="1" customWidth="1"/>
    <col min="9" max="9" width="15.28515625" hidden="1" customWidth="1"/>
    <col min="10" max="10" width="14" hidden="1" customWidth="1"/>
    <col min="11" max="11" width="11.42578125" hidden="1" customWidth="1"/>
    <col min="12" max="12" width="3.7109375" hidden="1" customWidth="1"/>
    <col min="13" max="13" width="3.140625" hidden="1" customWidth="1"/>
    <col min="14" max="15" width="6.7109375" hidden="1" customWidth="1"/>
    <col min="16" max="21" width="11.42578125" hidden="1" customWidth="1"/>
    <col min="22" max="22" width="11.5703125" hidden="1" customWidth="1"/>
    <col min="23" max="25" width="11.5703125" customWidth="1"/>
  </cols>
  <sheetData>
    <row r="1" spans="1:20" s="2" customFormat="1" ht="25.5" customHeight="1" x14ac:dyDescent="0.2">
      <c r="A1" s="107" t="s">
        <v>106</v>
      </c>
      <c r="B1" s="108"/>
      <c r="C1" s="108"/>
      <c r="D1" s="108"/>
      <c r="E1" s="108"/>
      <c r="F1" s="108"/>
      <c r="G1" s="109"/>
      <c r="P1" s="21"/>
      <c r="Q1" s="21"/>
      <c r="R1" s="21"/>
    </row>
    <row r="2" spans="1:20" ht="3.75" customHeight="1" x14ac:dyDescent="0.2">
      <c r="F2" s="5"/>
      <c r="G2" s="5"/>
      <c r="P2" s="22"/>
      <c r="Q2" s="22"/>
      <c r="R2" s="22"/>
    </row>
    <row r="3" spans="1:20" ht="14.25" customHeight="1" x14ac:dyDescent="0.2">
      <c r="B3" s="112" t="s">
        <v>73</v>
      </c>
      <c r="C3" s="113"/>
      <c r="D3" s="113"/>
      <c r="E3" s="113"/>
      <c r="F3" s="5"/>
      <c r="G3" s="5"/>
      <c r="P3" s="22">
        <v>1</v>
      </c>
      <c r="Q3" s="22" t="s">
        <v>44</v>
      </c>
      <c r="R3" s="20" t="s">
        <v>44</v>
      </c>
      <c r="S3" s="6"/>
    </row>
    <row r="4" spans="1:20" ht="35.25" customHeight="1" x14ac:dyDescent="0.2">
      <c r="B4" s="113"/>
      <c r="C4" s="113"/>
      <c r="D4" s="113"/>
      <c r="E4" s="113"/>
      <c r="F4" s="5"/>
      <c r="G4" s="5"/>
      <c r="L4" s="9">
        <v>4</v>
      </c>
      <c r="P4" s="22">
        <v>2</v>
      </c>
      <c r="Q4" s="22" t="s">
        <v>64</v>
      </c>
      <c r="R4" s="20" t="s">
        <v>65</v>
      </c>
      <c r="S4" s="6"/>
    </row>
    <row r="5" spans="1:20" ht="3.75" customHeight="1" x14ac:dyDescent="0.2">
      <c r="C5" s="8"/>
      <c r="F5" s="5"/>
      <c r="G5" s="5"/>
      <c r="P5" s="22">
        <v>3</v>
      </c>
      <c r="Q5" s="22" t="s">
        <v>37</v>
      </c>
      <c r="R5" s="22" t="s">
        <v>45</v>
      </c>
      <c r="S5" s="6"/>
    </row>
    <row r="6" spans="1:20" ht="27.75" customHeight="1" x14ac:dyDescent="0.2">
      <c r="D6" s="19"/>
      <c r="E6" s="1"/>
      <c r="F6" s="5"/>
      <c r="G6" s="5"/>
      <c r="P6" s="22">
        <v>4</v>
      </c>
      <c r="Q6" s="22" t="s">
        <v>38</v>
      </c>
      <c r="R6" s="20" t="s">
        <v>46</v>
      </c>
      <c r="S6" s="6"/>
    </row>
    <row r="7" spans="1:20" ht="10.5" customHeight="1" x14ac:dyDescent="0.2">
      <c r="B7" s="121" t="str">
        <f>IF('Eisstock Mannschaft'!L4=1,"bitte auf Tabellenblatt ""Eisstock Mannschaft"" Name des Amtes auswählen !!","")</f>
        <v/>
      </c>
      <c r="C7" s="121"/>
      <c r="D7" s="121"/>
      <c r="E7" s="121"/>
      <c r="F7" s="121"/>
      <c r="G7" s="121"/>
      <c r="N7" t="s">
        <v>35</v>
      </c>
      <c r="P7" s="22">
        <v>5</v>
      </c>
      <c r="Q7" s="22" t="s">
        <v>43</v>
      </c>
      <c r="R7" s="20" t="s">
        <v>66</v>
      </c>
      <c r="S7" s="6"/>
    </row>
    <row r="8" spans="1:20" x14ac:dyDescent="0.2">
      <c r="D8" s="1"/>
      <c r="E8" s="1"/>
      <c r="F8" s="5"/>
      <c r="G8" s="5"/>
      <c r="N8" t="s">
        <v>36</v>
      </c>
      <c r="P8" s="22">
        <v>6</v>
      </c>
      <c r="Q8" s="22" t="s">
        <v>40</v>
      </c>
      <c r="R8" s="20" t="s">
        <v>67</v>
      </c>
      <c r="S8" s="6"/>
    </row>
    <row r="9" spans="1:20" ht="7.5" customHeight="1" x14ac:dyDescent="0.2">
      <c r="F9" s="5"/>
      <c r="G9" s="5"/>
      <c r="P9" s="22">
        <v>7</v>
      </c>
      <c r="Q9" s="22" t="s">
        <v>41</v>
      </c>
      <c r="R9" s="20" t="s">
        <v>68</v>
      </c>
      <c r="S9" s="6"/>
    </row>
    <row r="10" spans="1:20" s="4" customFormat="1" ht="12.75" customHeight="1" x14ac:dyDescent="0.2">
      <c r="A10" s="110" t="s">
        <v>2</v>
      </c>
      <c r="B10" s="110" t="s">
        <v>22</v>
      </c>
      <c r="C10" s="110" t="s">
        <v>5</v>
      </c>
      <c r="D10" s="102" t="s">
        <v>4</v>
      </c>
      <c r="E10" s="102" t="s">
        <v>33</v>
      </c>
      <c r="F10" s="110"/>
      <c r="G10" s="119" t="s">
        <v>71</v>
      </c>
      <c r="H10" s="122"/>
      <c r="I10" s="124"/>
      <c r="J10" s="115" t="s">
        <v>7</v>
      </c>
      <c r="P10" s="22">
        <v>8</v>
      </c>
      <c r="Q10" s="22" t="s">
        <v>42</v>
      </c>
      <c r="R10" s="20" t="s">
        <v>69</v>
      </c>
      <c r="S10" s="7"/>
    </row>
    <row r="11" spans="1:20" s="4" customFormat="1" ht="13.5" thickBot="1" x14ac:dyDescent="0.25">
      <c r="A11" s="117"/>
      <c r="B11" s="117"/>
      <c r="C11" s="117"/>
      <c r="D11" s="118"/>
      <c r="E11" s="118"/>
      <c r="F11" s="117"/>
      <c r="G11" s="120"/>
      <c r="H11" s="123"/>
      <c r="I11" s="125"/>
      <c r="J11" s="116"/>
      <c r="P11" s="22">
        <v>9</v>
      </c>
      <c r="Q11" s="22" t="s">
        <v>39</v>
      </c>
      <c r="R11" s="20" t="s">
        <v>70</v>
      </c>
      <c r="S11" s="7"/>
    </row>
    <row r="12" spans="1:20" ht="21" customHeight="1" x14ac:dyDescent="0.2">
      <c r="A12" s="56">
        <v>1</v>
      </c>
      <c r="B12" s="55" t="str">
        <f>VLOOKUP('Eisstock Mannschaft'!L4,'Eisstock Mannschaft'!$N$2:$P$29,3,FALSE)</f>
        <v>Gast</v>
      </c>
      <c r="C12" s="57">
        <v>1</v>
      </c>
      <c r="D12" s="95"/>
      <c r="E12" s="95"/>
      <c r="F12" s="59"/>
      <c r="G12" s="55"/>
      <c r="H12" s="60" t="s">
        <v>21</v>
      </c>
      <c r="I12" s="61" t="s">
        <v>21</v>
      </c>
      <c r="J12" s="3"/>
      <c r="K12" s="20">
        <f t="shared" ref="K12:K31" si="0">COUNTIF(D12:E12,"*")</f>
        <v>0</v>
      </c>
      <c r="L12" s="20" t="str">
        <f t="shared" ref="L12:L31" si="1">IF(C12=1,"Damen",(IF(C12=2,"Herren",(IF(C12=3,"G","")))))</f>
        <v>Damen</v>
      </c>
      <c r="M12" s="20">
        <f t="shared" ref="M12:M31" si="2">IF(F12&gt;1972,1,IF(AND(F12&gt;=1958,F12&lt;=1972),2,3))</f>
        <v>3</v>
      </c>
      <c r="N12" s="20">
        <f t="shared" ref="N12:N31" si="3">IF(AND(L12="Damen",M12=3),2,M12)</f>
        <v>2</v>
      </c>
      <c r="O12" s="20" t="str">
        <f>CONCATENATE("Eisstock Einzel"," ",L12)</f>
        <v>Eisstock Einzel Damen</v>
      </c>
      <c r="P12" s="20">
        <v>10</v>
      </c>
      <c r="Q12" s="22" t="s">
        <v>47</v>
      </c>
      <c r="R12" s="22" t="s">
        <v>25</v>
      </c>
      <c r="S12" s="6"/>
    </row>
    <row r="13" spans="1:20" ht="21" customHeight="1" x14ac:dyDescent="0.2">
      <c r="A13" s="11">
        <v>2</v>
      </c>
      <c r="B13" s="55" t="str">
        <f>VLOOKUP('Eisstock Mannschaft'!$L$4,'Eisstock Mannschaft'!N$2:P$29,3,FALSE)</f>
        <v>Gast</v>
      </c>
      <c r="C13" s="23">
        <v>1</v>
      </c>
      <c r="D13" s="13"/>
      <c r="E13" s="13"/>
      <c r="F13" s="25"/>
      <c r="G13" s="12"/>
      <c r="H13" s="17"/>
      <c r="I13" s="18" t="s">
        <v>0</v>
      </c>
      <c r="K13" s="20">
        <f t="shared" si="0"/>
        <v>0</v>
      </c>
      <c r="L13" s="20" t="str">
        <f t="shared" si="1"/>
        <v>Damen</v>
      </c>
      <c r="M13" s="20">
        <f t="shared" si="2"/>
        <v>3</v>
      </c>
      <c r="N13" s="20">
        <f t="shared" si="3"/>
        <v>2</v>
      </c>
      <c r="O13" s="20" t="str">
        <f t="shared" ref="O13:O31" si="4">CONCATENATE("Eisstock Einzel"," ",L13)</f>
        <v>Eisstock Einzel Damen</v>
      </c>
      <c r="P13" s="20">
        <v>11</v>
      </c>
      <c r="Q13" s="22" t="s">
        <v>48</v>
      </c>
      <c r="R13" s="22" t="s">
        <v>18</v>
      </c>
      <c r="S13" s="20">
        <v>1</v>
      </c>
      <c r="T13" t="s">
        <v>1</v>
      </c>
    </row>
    <row r="14" spans="1:20" ht="21" customHeight="1" x14ac:dyDescent="0.2">
      <c r="A14" s="11">
        <v>3</v>
      </c>
      <c r="B14" s="55" t="str">
        <f>VLOOKUP('Eisstock Mannschaft'!$L$4,'Eisstock Mannschaft'!N$2:P$29,3,FALSE)</f>
        <v>Gast</v>
      </c>
      <c r="C14" s="23">
        <v>1</v>
      </c>
      <c r="D14" s="58"/>
      <c r="E14" s="58"/>
      <c r="F14" s="25"/>
      <c r="G14" s="12"/>
      <c r="H14" s="17"/>
      <c r="I14" s="18" t="s">
        <v>0</v>
      </c>
      <c r="K14" s="20">
        <f t="shared" si="0"/>
        <v>0</v>
      </c>
      <c r="L14" s="20" t="str">
        <f t="shared" si="1"/>
        <v>Damen</v>
      </c>
      <c r="M14" s="20">
        <f t="shared" si="2"/>
        <v>3</v>
      </c>
      <c r="N14" s="20">
        <f t="shared" si="3"/>
        <v>2</v>
      </c>
      <c r="O14" s="20" t="str">
        <f t="shared" si="4"/>
        <v>Eisstock Einzel Damen</v>
      </c>
      <c r="P14" s="20">
        <v>12</v>
      </c>
      <c r="Q14" s="22" t="s">
        <v>49</v>
      </c>
      <c r="R14" s="22" t="s">
        <v>27</v>
      </c>
      <c r="S14" s="20">
        <v>2</v>
      </c>
      <c r="T14" t="s">
        <v>6</v>
      </c>
    </row>
    <row r="15" spans="1:20" ht="21" customHeight="1" x14ac:dyDescent="0.2">
      <c r="A15" s="11">
        <v>4</v>
      </c>
      <c r="B15" s="55" t="str">
        <f>VLOOKUP('Eisstock Mannschaft'!$L$4,'Eisstock Mannschaft'!N$2:P$29,3,FALSE)</f>
        <v>Gast</v>
      </c>
      <c r="C15" s="23">
        <v>2</v>
      </c>
      <c r="D15" s="13"/>
      <c r="E15" s="13"/>
      <c r="F15" s="25"/>
      <c r="G15" s="12"/>
      <c r="H15" s="17"/>
      <c r="I15" s="18" t="s">
        <v>0</v>
      </c>
      <c r="K15" s="20">
        <f t="shared" si="0"/>
        <v>0</v>
      </c>
      <c r="L15" s="20" t="str">
        <f t="shared" si="1"/>
        <v>Herren</v>
      </c>
      <c r="M15" s="20">
        <f t="shared" si="2"/>
        <v>3</v>
      </c>
      <c r="N15" s="20">
        <f t="shared" si="3"/>
        <v>3</v>
      </c>
      <c r="O15" s="20" t="str">
        <f t="shared" si="4"/>
        <v>Eisstock Einzel Herren</v>
      </c>
      <c r="P15" s="20">
        <v>13</v>
      </c>
      <c r="Q15" s="22" t="s">
        <v>50</v>
      </c>
      <c r="R15" s="22" t="s">
        <v>10</v>
      </c>
      <c r="S15" s="20"/>
    </row>
    <row r="16" spans="1:20" ht="21" customHeight="1" x14ac:dyDescent="0.2">
      <c r="A16" s="11">
        <v>5</v>
      </c>
      <c r="B16" s="55" t="str">
        <f>VLOOKUP('Eisstock Mannschaft'!$L$4,'Eisstock Mannschaft'!N$2:P$29,3,FALSE)</f>
        <v>Gast</v>
      </c>
      <c r="C16" s="23">
        <v>2</v>
      </c>
      <c r="D16" s="13"/>
      <c r="E16" s="13"/>
      <c r="F16" s="25"/>
      <c r="G16" s="12"/>
      <c r="H16" s="17"/>
      <c r="I16" s="18" t="s">
        <v>0</v>
      </c>
      <c r="K16" s="20">
        <f t="shared" si="0"/>
        <v>0</v>
      </c>
      <c r="L16" s="20" t="str">
        <f t="shared" si="1"/>
        <v>Herren</v>
      </c>
      <c r="M16" s="20">
        <f t="shared" si="2"/>
        <v>3</v>
      </c>
      <c r="N16" s="20">
        <f t="shared" si="3"/>
        <v>3</v>
      </c>
      <c r="O16" s="20" t="str">
        <f t="shared" si="4"/>
        <v>Eisstock Einzel Herren</v>
      </c>
      <c r="P16" s="20">
        <v>14</v>
      </c>
      <c r="Q16" s="22" t="s">
        <v>51</v>
      </c>
      <c r="R16" s="22" t="s">
        <v>16</v>
      </c>
    </row>
    <row r="17" spans="1:18" ht="21" customHeight="1" x14ac:dyDescent="0.2">
      <c r="A17" s="11">
        <v>6</v>
      </c>
      <c r="B17" s="55" t="str">
        <f>VLOOKUP('Eisstock Mannschaft'!$L$4,'Eisstock Mannschaft'!N$2:P$29,3,FALSE)</f>
        <v>Gast</v>
      </c>
      <c r="C17" s="23">
        <v>2</v>
      </c>
      <c r="D17" s="13"/>
      <c r="E17" s="13"/>
      <c r="F17" s="25"/>
      <c r="G17" s="12"/>
      <c r="H17" s="17" t="s">
        <v>0</v>
      </c>
      <c r="I17" s="18" t="s">
        <v>0</v>
      </c>
      <c r="K17" s="20">
        <f t="shared" si="0"/>
        <v>0</v>
      </c>
      <c r="L17" s="20" t="str">
        <f t="shared" si="1"/>
        <v>Herren</v>
      </c>
      <c r="M17" s="20">
        <f t="shared" si="2"/>
        <v>3</v>
      </c>
      <c r="N17" s="20">
        <f t="shared" si="3"/>
        <v>3</v>
      </c>
      <c r="O17" s="20" t="str">
        <f t="shared" si="4"/>
        <v>Eisstock Einzel Herren</v>
      </c>
      <c r="P17" s="20">
        <v>15</v>
      </c>
      <c r="Q17" s="22" t="s">
        <v>52</v>
      </c>
      <c r="R17" s="22" t="s">
        <v>19</v>
      </c>
    </row>
    <row r="18" spans="1:18" ht="21" customHeight="1" x14ac:dyDescent="0.2">
      <c r="A18" s="11">
        <v>7</v>
      </c>
      <c r="B18" s="55" t="str">
        <f>VLOOKUP('Eisstock Mannschaft'!$L$4,'Eisstock Mannschaft'!N$2:P$29,3,FALSE)</f>
        <v>Gast</v>
      </c>
      <c r="C18" s="23">
        <v>2</v>
      </c>
      <c r="D18" s="13"/>
      <c r="E18" s="13"/>
      <c r="F18" s="25"/>
      <c r="G18" s="12"/>
      <c r="H18" s="17" t="s">
        <v>0</v>
      </c>
      <c r="I18" s="18" t="s">
        <v>0</v>
      </c>
      <c r="K18" s="20">
        <f t="shared" si="0"/>
        <v>0</v>
      </c>
      <c r="L18" s="20" t="str">
        <f t="shared" si="1"/>
        <v>Herren</v>
      </c>
      <c r="M18" s="20">
        <f t="shared" si="2"/>
        <v>3</v>
      </c>
      <c r="N18" s="20">
        <f t="shared" si="3"/>
        <v>3</v>
      </c>
      <c r="O18" s="20" t="str">
        <f t="shared" si="4"/>
        <v>Eisstock Einzel Herren</v>
      </c>
      <c r="P18" s="20">
        <v>16</v>
      </c>
      <c r="Q18" s="22" t="s">
        <v>53</v>
      </c>
      <c r="R18" s="22" t="s">
        <v>17</v>
      </c>
    </row>
    <row r="19" spans="1:18" ht="21" customHeight="1" x14ac:dyDescent="0.2">
      <c r="A19" s="11">
        <v>8</v>
      </c>
      <c r="B19" s="55" t="str">
        <f>VLOOKUP('Eisstock Mannschaft'!$L$4,'Eisstock Mannschaft'!N$2:P$29,3,FALSE)</f>
        <v>Gast</v>
      </c>
      <c r="C19" s="23">
        <v>2</v>
      </c>
      <c r="D19" s="13"/>
      <c r="E19" s="13"/>
      <c r="F19" s="25"/>
      <c r="G19" s="12"/>
      <c r="H19" s="17" t="s">
        <v>0</v>
      </c>
      <c r="I19" s="18" t="s">
        <v>0</v>
      </c>
      <c r="K19" s="20">
        <f t="shared" si="0"/>
        <v>0</v>
      </c>
      <c r="L19" s="20" t="str">
        <f t="shared" si="1"/>
        <v>Herren</v>
      </c>
      <c r="M19" s="20">
        <f t="shared" si="2"/>
        <v>3</v>
      </c>
      <c r="N19" s="20">
        <f t="shared" si="3"/>
        <v>3</v>
      </c>
      <c r="O19" s="20" t="str">
        <f t="shared" si="4"/>
        <v>Eisstock Einzel Herren</v>
      </c>
      <c r="P19" s="20">
        <v>17</v>
      </c>
      <c r="Q19" s="22" t="s">
        <v>54</v>
      </c>
      <c r="R19" s="22" t="s">
        <v>8</v>
      </c>
    </row>
    <row r="20" spans="1:18" ht="21" customHeight="1" x14ac:dyDescent="0.2">
      <c r="A20" s="11">
        <v>9</v>
      </c>
      <c r="B20" s="55" t="str">
        <f>VLOOKUP('Eisstock Mannschaft'!$L$4,'Eisstock Mannschaft'!N$2:P$29,3,FALSE)</f>
        <v>Gast</v>
      </c>
      <c r="C20" s="23">
        <v>2</v>
      </c>
      <c r="D20" s="13"/>
      <c r="E20" s="13"/>
      <c r="F20" s="25"/>
      <c r="G20" s="12"/>
      <c r="H20" s="17" t="s">
        <v>0</v>
      </c>
      <c r="I20" s="18" t="s">
        <v>0</v>
      </c>
      <c r="K20" s="20">
        <f t="shared" si="0"/>
        <v>0</v>
      </c>
      <c r="L20" s="20" t="str">
        <f t="shared" si="1"/>
        <v>Herren</v>
      </c>
      <c r="M20" s="20">
        <f t="shared" si="2"/>
        <v>3</v>
      </c>
      <c r="N20" s="20">
        <f t="shared" si="3"/>
        <v>3</v>
      </c>
      <c r="O20" s="20" t="str">
        <f t="shared" si="4"/>
        <v>Eisstock Einzel Herren</v>
      </c>
      <c r="P20" s="20">
        <v>18</v>
      </c>
      <c r="Q20" s="22" t="s">
        <v>55</v>
      </c>
      <c r="R20" s="22" t="s">
        <v>24</v>
      </c>
    </row>
    <row r="21" spans="1:18" ht="21" customHeight="1" x14ac:dyDescent="0.2">
      <c r="A21" s="11">
        <v>10</v>
      </c>
      <c r="B21" s="55" t="str">
        <f>VLOOKUP('Eisstock Mannschaft'!$L$4,'Eisstock Mannschaft'!N$2:P$29,3,FALSE)</f>
        <v>Gast</v>
      </c>
      <c r="C21" s="23">
        <v>2</v>
      </c>
      <c r="D21" s="13"/>
      <c r="E21" s="13"/>
      <c r="F21" s="25"/>
      <c r="G21" s="12"/>
      <c r="H21" s="17" t="s">
        <v>0</v>
      </c>
      <c r="I21" s="18" t="s">
        <v>0</v>
      </c>
      <c r="K21" s="20">
        <f t="shared" si="0"/>
        <v>0</v>
      </c>
      <c r="L21" s="20" t="str">
        <f t="shared" si="1"/>
        <v>Herren</v>
      </c>
      <c r="M21" s="20">
        <f t="shared" si="2"/>
        <v>3</v>
      </c>
      <c r="N21" s="20">
        <f t="shared" si="3"/>
        <v>3</v>
      </c>
      <c r="O21" s="20" t="str">
        <f t="shared" si="4"/>
        <v>Eisstock Einzel Herren</v>
      </c>
      <c r="P21" s="20">
        <v>19</v>
      </c>
      <c r="Q21" s="22" t="s">
        <v>56</v>
      </c>
      <c r="R21" s="22" t="s">
        <v>15</v>
      </c>
    </row>
    <row r="22" spans="1:18" ht="21" customHeight="1" x14ac:dyDescent="0.2">
      <c r="A22" s="11">
        <v>11</v>
      </c>
      <c r="B22" s="55" t="str">
        <f>VLOOKUP('Eisstock Mannschaft'!$L$4,'Eisstock Mannschaft'!N$2:P$29,3,FALSE)</f>
        <v>Gast</v>
      </c>
      <c r="C22" s="23">
        <v>2</v>
      </c>
      <c r="D22" s="13"/>
      <c r="E22" s="13"/>
      <c r="F22" s="25"/>
      <c r="G22" s="12"/>
      <c r="H22" s="17" t="s">
        <v>0</v>
      </c>
      <c r="I22" s="18" t="s">
        <v>0</v>
      </c>
      <c r="K22" s="20">
        <f t="shared" si="0"/>
        <v>0</v>
      </c>
      <c r="L22" s="20" t="str">
        <f t="shared" si="1"/>
        <v>Herren</v>
      </c>
      <c r="M22" s="20">
        <f t="shared" si="2"/>
        <v>3</v>
      </c>
      <c r="N22" s="20">
        <f t="shared" si="3"/>
        <v>3</v>
      </c>
      <c r="O22" s="20" t="str">
        <f t="shared" si="4"/>
        <v>Eisstock Einzel Herren</v>
      </c>
      <c r="P22" s="20">
        <v>20</v>
      </c>
      <c r="Q22" s="22" t="s">
        <v>57</v>
      </c>
      <c r="R22" s="22" t="s">
        <v>9</v>
      </c>
    </row>
    <row r="23" spans="1:18" ht="21" customHeight="1" x14ac:dyDescent="0.2">
      <c r="A23" s="11">
        <v>12</v>
      </c>
      <c r="B23" s="55" t="str">
        <f>VLOOKUP('Eisstock Mannschaft'!$L$4,'Eisstock Mannschaft'!N$2:P$29,3,FALSE)</f>
        <v>Gast</v>
      </c>
      <c r="C23" s="23">
        <v>2</v>
      </c>
      <c r="D23" s="13"/>
      <c r="E23" s="13"/>
      <c r="F23" s="25"/>
      <c r="G23" s="12"/>
      <c r="H23" s="17" t="s">
        <v>0</v>
      </c>
      <c r="I23" s="18" t="s">
        <v>0</v>
      </c>
      <c r="K23" s="20">
        <f t="shared" si="0"/>
        <v>0</v>
      </c>
      <c r="L23" s="20" t="str">
        <f t="shared" si="1"/>
        <v>Herren</v>
      </c>
      <c r="M23" s="20">
        <f t="shared" si="2"/>
        <v>3</v>
      </c>
      <c r="N23" s="20">
        <f t="shared" si="3"/>
        <v>3</v>
      </c>
      <c r="O23" s="20" t="str">
        <f t="shared" si="4"/>
        <v>Eisstock Einzel Herren</v>
      </c>
      <c r="P23" s="20">
        <v>21</v>
      </c>
      <c r="Q23" s="22" t="s">
        <v>58</v>
      </c>
      <c r="R23" s="22" t="s">
        <v>14</v>
      </c>
    </row>
    <row r="24" spans="1:18" ht="21" customHeight="1" x14ac:dyDescent="0.2">
      <c r="A24" s="11">
        <v>13</v>
      </c>
      <c r="B24" s="55" t="str">
        <f>VLOOKUP('Eisstock Mannschaft'!$L$4,'Eisstock Mannschaft'!N$2:P$29,3,FALSE)</f>
        <v>Gast</v>
      </c>
      <c r="C24" s="23">
        <v>2</v>
      </c>
      <c r="D24" s="13"/>
      <c r="E24" s="13"/>
      <c r="F24" s="25"/>
      <c r="G24" s="12"/>
      <c r="H24" s="17" t="s">
        <v>0</v>
      </c>
      <c r="I24" s="18" t="s">
        <v>0</v>
      </c>
      <c r="K24" s="20">
        <f t="shared" si="0"/>
        <v>0</v>
      </c>
      <c r="L24" s="20" t="str">
        <f t="shared" si="1"/>
        <v>Herren</v>
      </c>
      <c r="M24" s="20">
        <f t="shared" si="2"/>
        <v>3</v>
      </c>
      <c r="N24" s="20">
        <f t="shared" si="3"/>
        <v>3</v>
      </c>
      <c r="O24" s="20" t="str">
        <f t="shared" si="4"/>
        <v>Eisstock Einzel Herren</v>
      </c>
      <c r="P24" s="20">
        <v>22</v>
      </c>
      <c r="Q24" s="22" t="s">
        <v>59</v>
      </c>
      <c r="R24" s="22" t="s">
        <v>13</v>
      </c>
    </row>
    <row r="25" spans="1:18" ht="21" customHeight="1" x14ac:dyDescent="0.2">
      <c r="A25" s="11">
        <v>14</v>
      </c>
      <c r="B25" s="55" t="str">
        <f>VLOOKUP('Eisstock Mannschaft'!$L$4,'Eisstock Mannschaft'!N$2:P$29,3,FALSE)</f>
        <v>Gast</v>
      </c>
      <c r="C25" s="23">
        <v>2</v>
      </c>
      <c r="D25" s="13"/>
      <c r="E25" s="13"/>
      <c r="F25" s="25"/>
      <c r="G25" s="12"/>
      <c r="H25" s="17" t="s">
        <v>0</v>
      </c>
      <c r="I25" s="18" t="s">
        <v>0</v>
      </c>
      <c r="K25" s="20">
        <f t="shared" si="0"/>
        <v>0</v>
      </c>
      <c r="L25" s="20" t="str">
        <f t="shared" si="1"/>
        <v>Herren</v>
      </c>
      <c r="M25" s="20">
        <f t="shared" si="2"/>
        <v>3</v>
      </c>
      <c r="N25" s="20">
        <f t="shared" si="3"/>
        <v>3</v>
      </c>
      <c r="O25" s="20" t="str">
        <f t="shared" si="4"/>
        <v>Eisstock Einzel Herren</v>
      </c>
      <c r="P25" s="20">
        <v>23</v>
      </c>
      <c r="Q25" s="22" t="s">
        <v>60</v>
      </c>
      <c r="R25" s="22" t="s">
        <v>11</v>
      </c>
    </row>
    <row r="26" spans="1:18" ht="21" customHeight="1" x14ac:dyDescent="0.2">
      <c r="A26" s="11">
        <v>15</v>
      </c>
      <c r="B26" s="55" t="str">
        <f>VLOOKUP('Eisstock Mannschaft'!$L$4,'Eisstock Mannschaft'!N$2:P$29,3,FALSE)</f>
        <v>Gast</v>
      </c>
      <c r="C26" s="23">
        <v>2</v>
      </c>
      <c r="D26" s="13"/>
      <c r="E26" s="13"/>
      <c r="F26" s="25"/>
      <c r="G26" s="12"/>
      <c r="H26" s="17" t="s">
        <v>0</v>
      </c>
      <c r="I26" s="18" t="s">
        <v>0</v>
      </c>
      <c r="K26" s="20">
        <f t="shared" si="0"/>
        <v>0</v>
      </c>
      <c r="L26" s="20" t="str">
        <f t="shared" si="1"/>
        <v>Herren</v>
      </c>
      <c r="M26" s="20">
        <f t="shared" si="2"/>
        <v>3</v>
      </c>
      <c r="N26" s="20">
        <f t="shared" si="3"/>
        <v>3</v>
      </c>
      <c r="O26" s="20" t="str">
        <f t="shared" si="4"/>
        <v>Eisstock Einzel Herren</v>
      </c>
      <c r="P26" s="20">
        <v>24</v>
      </c>
      <c r="Q26" s="22" t="s">
        <v>61</v>
      </c>
      <c r="R26" s="22" t="s">
        <v>12</v>
      </c>
    </row>
    <row r="27" spans="1:18" ht="21" customHeight="1" x14ac:dyDescent="0.2">
      <c r="A27" s="11">
        <v>16</v>
      </c>
      <c r="B27" s="55" t="str">
        <f>VLOOKUP('Eisstock Mannschaft'!$L$4,'Eisstock Mannschaft'!N$2:P$29,3,FALSE)</f>
        <v>Gast</v>
      </c>
      <c r="C27" s="23">
        <v>2</v>
      </c>
      <c r="D27" s="13"/>
      <c r="E27" s="13"/>
      <c r="F27" s="25"/>
      <c r="G27" s="12"/>
      <c r="H27" s="17" t="s">
        <v>0</v>
      </c>
      <c r="I27" s="18" t="s">
        <v>0</v>
      </c>
      <c r="K27" s="20">
        <f t="shared" si="0"/>
        <v>0</v>
      </c>
      <c r="L27" s="20" t="str">
        <f t="shared" si="1"/>
        <v>Herren</v>
      </c>
      <c r="M27" s="20">
        <f t="shared" si="2"/>
        <v>3</v>
      </c>
      <c r="N27" s="20">
        <f t="shared" si="3"/>
        <v>3</v>
      </c>
      <c r="O27" s="20" t="str">
        <f t="shared" si="4"/>
        <v>Eisstock Einzel Herren</v>
      </c>
      <c r="P27" s="20">
        <v>25</v>
      </c>
      <c r="Q27" s="22" t="s">
        <v>62</v>
      </c>
      <c r="R27" s="22" t="s">
        <v>26</v>
      </c>
    </row>
    <row r="28" spans="1:18" ht="21" customHeight="1" x14ac:dyDescent="0.2">
      <c r="A28" s="11">
        <v>17</v>
      </c>
      <c r="B28" s="55" t="str">
        <f>VLOOKUP('Eisstock Mannschaft'!$L$4,'Eisstock Mannschaft'!N$2:P$29,3,FALSE)</f>
        <v>Gast</v>
      </c>
      <c r="C28" s="23">
        <v>2</v>
      </c>
      <c r="D28" s="13"/>
      <c r="E28" s="13"/>
      <c r="F28" s="25"/>
      <c r="G28" s="12" t="str">
        <f>O28</f>
        <v>Eisstock Einzel Herren</v>
      </c>
      <c r="H28" s="17" t="s">
        <v>0</v>
      </c>
      <c r="I28" s="18" t="s">
        <v>0</v>
      </c>
      <c r="K28" s="20">
        <f t="shared" si="0"/>
        <v>0</v>
      </c>
      <c r="L28" s="20" t="str">
        <f t="shared" si="1"/>
        <v>Herren</v>
      </c>
      <c r="M28" s="20">
        <f t="shared" si="2"/>
        <v>3</v>
      </c>
      <c r="N28" s="20">
        <f t="shared" si="3"/>
        <v>3</v>
      </c>
      <c r="O28" s="20" t="str">
        <f t="shared" si="4"/>
        <v>Eisstock Einzel Herren</v>
      </c>
      <c r="P28" s="20">
        <v>26</v>
      </c>
      <c r="Q28" s="22" t="s">
        <v>63</v>
      </c>
      <c r="R28" s="22" t="s">
        <v>20</v>
      </c>
    </row>
    <row r="29" spans="1:18" ht="21" customHeight="1" x14ac:dyDescent="0.2">
      <c r="A29" s="11">
        <v>18</v>
      </c>
      <c r="B29" s="55" t="str">
        <f>VLOOKUP('Eisstock Mannschaft'!$L$4,'Eisstock Mannschaft'!N$2:P$29,3,FALSE)</f>
        <v>Gast</v>
      </c>
      <c r="C29" s="23">
        <v>2</v>
      </c>
      <c r="D29" s="13"/>
      <c r="E29" s="13"/>
      <c r="F29" s="25"/>
      <c r="G29" s="12" t="str">
        <f>O29</f>
        <v>Eisstock Einzel Herren</v>
      </c>
      <c r="H29" s="17" t="s">
        <v>0</v>
      </c>
      <c r="I29" s="18" t="s">
        <v>0</v>
      </c>
      <c r="K29" s="20">
        <f t="shared" si="0"/>
        <v>0</v>
      </c>
      <c r="L29" s="20" t="str">
        <f t="shared" si="1"/>
        <v>Herren</v>
      </c>
      <c r="M29" s="20">
        <f t="shared" si="2"/>
        <v>3</v>
      </c>
      <c r="N29" s="20">
        <f t="shared" si="3"/>
        <v>3</v>
      </c>
      <c r="O29" s="20" t="str">
        <f t="shared" si="4"/>
        <v>Eisstock Einzel Herren</v>
      </c>
      <c r="P29" s="20"/>
    </row>
    <row r="30" spans="1:18" ht="21" customHeight="1" x14ac:dyDescent="0.2">
      <c r="A30" s="12">
        <v>19</v>
      </c>
      <c r="B30" s="12" t="str">
        <f>VLOOKUP('Eisstock Mannschaft'!$L$4,'Eisstock Mannschaft'!N$2:P$29,3,FALSE)</f>
        <v>Gast</v>
      </c>
      <c r="C30" s="23">
        <v>2</v>
      </c>
      <c r="D30" s="13"/>
      <c r="E30" s="13"/>
      <c r="F30" s="25"/>
      <c r="G30" s="12" t="str">
        <f>O30</f>
        <v>Eisstock Einzel Herren</v>
      </c>
      <c r="H30" s="69" t="s">
        <v>0</v>
      </c>
      <c r="I30" s="70" t="s">
        <v>0</v>
      </c>
      <c r="K30" s="20">
        <f t="shared" si="0"/>
        <v>0</v>
      </c>
      <c r="L30" s="20" t="str">
        <f t="shared" si="1"/>
        <v>Herren</v>
      </c>
      <c r="M30" s="20">
        <f t="shared" si="2"/>
        <v>3</v>
      </c>
      <c r="N30" s="20">
        <f t="shared" si="3"/>
        <v>3</v>
      </c>
      <c r="O30" s="20" t="str">
        <f t="shared" si="4"/>
        <v>Eisstock Einzel Herren</v>
      </c>
      <c r="P30" s="20"/>
      <c r="Q30" s="22"/>
      <c r="R30" s="20"/>
    </row>
    <row r="31" spans="1:18" ht="21" customHeight="1" x14ac:dyDescent="0.2">
      <c r="A31" s="12">
        <v>20</v>
      </c>
      <c r="B31" s="12" t="s">
        <v>10</v>
      </c>
      <c r="C31" s="23">
        <v>2</v>
      </c>
      <c r="D31" s="13"/>
      <c r="E31" s="13"/>
      <c r="F31" s="25"/>
      <c r="G31" s="12" t="str">
        <f>O31</f>
        <v>Eisstock Einzel Herren</v>
      </c>
      <c r="H31" s="69" t="s">
        <v>0</v>
      </c>
      <c r="I31" s="70" t="s">
        <v>0</v>
      </c>
      <c r="K31" s="20">
        <f t="shared" si="0"/>
        <v>0</v>
      </c>
      <c r="L31" s="20" t="str">
        <f t="shared" si="1"/>
        <v>Herren</v>
      </c>
      <c r="M31" s="20">
        <f t="shared" si="2"/>
        <v>3</v>
      </c>
      <c r="N31" s="20">
        <f t="shared" si="3"/>
        <v>3</v>
      </c>
      <c r="O31" s="20" t="str">
        <f t="shared" si="4"/>
        <v>Eisstock Einzel Herren</v>
      </c>
      <c r="P31" s="20"/>
      <c r="Q31" s="22"/>
      <c r="R31" s="20"/>
    </row>
    <row r="32" spans="1:18" ht="21" customHeight="1" x14ac:dyDescent="0.2">
      <c r="A32" s="12">
        <v>21</v>
      </c>
      <c r="B32" s="12" t="s">
        <v>10</v>
      </c>
      <c r="C32" s="23">
        <v>2</v>
      </c>
      <c r="D32" s="13"/>
      <c r="E32" s="13"/>
      <c r="F32" s="25"/>
      <c r="G32" s="12" t="str">
        <f t="shared" ref="G32:G42" si="5">O32</f>
        <v>Eisstock Einzel Herren</v>
      </c>
      <c r="H32" s="69" t="s">
        <v>0</v>
      </c>
      <c r="I32" s="70" t="s">
        <v>0</v>
      </c>
      <c r="K32" s="20">
        <f t="shared" ref="K32:K42" si="6">COUNTIF(D32:E32,"*")</f>
        <v>0</v>
      </c>
      <c r="L32" s="20" t="str">
        <f t="shared" ref="L32:L42" si="7">IF(C32=1,"Damen",(IF(C32=2,"Herren",(IF(C32=3,"G","")))))</f>
        <v>Herren</v>
      </c>
      <c r="M32" s="20">
        <f t="shared" ref="M32:M42" si="8">IF(F32&gt;1972,1,IF(AND(F32&gt;=1958,F32&lt;=1972),2,3))</f>
        <v>3</v>
      </c>
      <c r="N32" s="20">
        <f t="shared" ref="N32:N42" si="9">IF(AND(L32="Damen",M32=3),2,M32)</f>
        <v>3</v>
      </c>
      <c r="O32" s="20" t="str">
        <f t="shared" ref="O32:O42" si="10">CONCATENATE("Eisstock Einzel"," ",L32)</f>
        <v>Eisstock Einzel Herren</v>
      </c>
      <c r="P32" s="20"/>
      <c r="Q32" s="22"/>
      <c r="R32" s="20"/>
    </row>
    <row r="33" spans="1:18" ht="21" customHeight="1" x14ac:dyDescent="0.2">
      <c r="A33" s="12">
        <v>22</v>
      </c>
      <c r="B33" s="12" t="s">
        <v>10</v>
      </c>
      <c r="C33" s="23">
        <v>2</v>
      </c>
      <c r="D33" s="13"/>
      <c r="E33" s="13"/>
      <c r="F33" s="25"/>
      <c r="G33" s="12" t="str">
        <f t="shared" si="5"/>
        <v>Eisstock Einzel Herren</v>
      </c>
      <c r="H33" s="69" t="s">
        <v>0</v>
      </c>
      <c r="I33" s="70" t="s">
        <v>0</v>
      </c>
      <c r="K33" s="20">
        <f t="shared" si="6"/>
        <v>0</v>
      </c>
      <c r="L33" s="20" t="str">
        <f t="shared" si="7"/>
        <v>Herren</v>
      </c>
      <c r="M33" s="20">
        <f t="shared" si="8"/>
        <v>3</v>
      </c>
      <c r="N33" s="20">
        <f t="shared" si="9"/>
        <v>3</v>
      </c>
      <c r="O33" s="20" t="str">
        <f t="shared" si="10"/>
        <v>Eisstock Einzel Herren</v>
      </c>
      <c r="P33" s="20"/>
      <c r="Q33" s="22"/>
      <c r="R33" s="20"/>
    </row>
    <row r="34" spans="1:18" ht="21" customHeight="1" x14ac:dyDescent="0.2">
      <c r="A34" s="12">
        <v>23</v>
      </c>
      <c r="B34" s="12" t="s">
        <v>10</v>
      </c>
      <c r="C34" s="23">
        <v>2</v>
      </c>
      <c r="D34" s="13"/>
      <c r="E34" s="13"/>
      <c r="F34" s="25"/>
      <c r="G34" s="12" t="str">
        <f t="shared" si="5"/>
        <v>Eisstock Einzel Herren</v>
      </c>
      <c r="H34" s="69" t="s">
        <v>0</v>
      </c>
      <c r="I34" s="70" t="s">
        <v>0</v>
      </c>
      <c r="K34" s="20">
        <f t="shared" si="6"/>
        <v>0</v>
      </c>
      <c r="L34" s="20" t="str">
        <f t="shared" si="7"/>
        <v>Herren</v>
      </c>
      <c r="M34" s="20">
        <f t="shared" si="8"/>
        <v>3</v>
      </c>
      <c r="N34" s="20">
        <f t="shared" si="9"/>
        <v>3</v>
      </c>
      <c r="O34" s="20" t="str">
        <f t="shared" si="10"/>
        <v>Eisstock Einzel Herren</v>
      </c>
      <c r="P34" s="20"/>
      <c r="Q34" s="22"/>
      <c r="R34" s="20"/>
    </row>
    <row r="35" spans="1:18" ht="21" customHeight="1" x14ac:dyDescent="0.2">
      <c r="A35" s="12">
        <v>24</v>
      </c>
      <c r="B35" s="12" t="s">
        <v>10</v>
      </c>
      <c r="C35" s="23">
        <v>2</v>
      </c>
      <c r="D35" s="13"/>
      <c r="E35" s="13"/>
      <c r="F35" s="25"/>
      <c r="G35" s="12" t="str">
        <f t="shared" si="5"/>
        <v>Eisstock Einzel Herren</v>
      </c>
      <c r="H35" s="69" t="s">
        <v>0</v>
      </c>
      <c r="I35" s="70" t="s">
        <v>0</v>
      </c>
      <c r="K35" s="20">
        <f t="shared" si="6"/>
        <v>0</v>
      </c>
      <c r="L35" s="20" t="str">
        <f t="shared" si="7"/>
        <v>Herren</v>
      </c>
      <c r="M35" s="20">
        <f t="shared" si="8"/>
        <v>3</v>
      </c>
      <c r="N35" s="20">
        <f t="shared" si="9"/>
        <v>3</v>
      </c>
      <c r="O35" s="20" t="str">
        <f t="shared" si="10"/>
        <v>Eisstock Einzel Herren</v>
      </c>
      <c r="P35" s="20"/>
      <c r="Q35" s="22"/>
      <c r="R35" s="20"/>
    </row>
    <row r="36" spans="1:18" ht="21" customHeight="1" x14ac:dyDescent="0.2">
      <c r="A36" s="12">
        <v>25</v>
      </c>
      <c r="B36" s="12" t="s">
        <v>10</v>
      </c>
      <c r="C36" s="23">
        <v>2</v>
      </c>
      <c r="D36" s="13"/>
      <c r="E36" s="13"/>
      <c r="F36" s="25"/>
      <c r="G36" s="12" t="str">
        <f t="shared" si="5"/>
        <v>Eisstock Einzel Herren</v>
      </c>
      <c r="H36" s="69" t="s">
        <v>0</v>
      </c>
      <c r="I36" s="70" t="s">
        <v>0</v>
      </c>
      <c r="K36" s="20">
        <f t="shared" si="6"/>
        <v>0</v>
      </c>
      <c r="L36" s="20" t="str">
        <f t="shared" si="7"/>
        <v>Herren</v>
      </c>
      <c r="M36" s="20">
        <f t="shared" si="8"/>
        <v>3</v>
      </c>
      <c r="N36" s="20">
        <f t="shared" si="9"/>
        <v>3</v>
      </c>
      <c r="O36" s="20" t="str">
        <f t="shared" si="10"/>
        <v>Eisstock Einzel Herren</v>
      </c>
      <c r="P36" s="20"/>
      <c r="Q36" s="22"/>
      <c r="R36" s="20"/>
    </row>
    <row r="37" spans="1:18" ht="21" customHeight="1" x14ac:dyDescent="0.2">
      <c r="A37" s="12">
        <v>26</v>
      </c>
      <c r="B37" s="12" t="s">
        <v>10</v>
      </c>
      <c r="C37" s="23">
        <v>2</v>
      </c>
      <c r="D37" s="13"/>
      <c r="E37" s="13"/>
      <c r="F37" s="25"/>
      <c r="G37" s="12" t="str">
        <f t="shared" si="5"/>
        <v>Eisstock Einzel Herren</v>
      </c>
      <c r="H37" s="69" t="s">
        <v>0</v>
      </c>
      <c r="I37" s="70" t="s">
        <v>0</v>
      </c>
      <c r="K37" s="20">
        <f t="shared" si="6"/>
        <v>0</v>
      </c>
      <c r="L37" s="20" t="str">
        <f t="shared" si="7"/>
        <v>Herren</v>
      </c>
      <c r="M37" s="20">
        <f t="shared" si="8"/>
        <v>3</v>
      </c>
      <c r="N37" s="20">
        <f t="shared" si="9"/>
        <v>3</v>
      </c>
      <c r="O37" s="20" t="str">
        <f t="shared" si="10"/>
        <v>Eisstock Einzel Herren</v>
      </c>
      <c r="P37" s="20"/>
      <c r="Q37" s="22"/>
      <c r="R37" s="20"/>
    </row>
    <row r="38" spans="1:18" ht="21" customHeight="1" x14ac:dyDescent="0.2">
      <c r="A38" s="12">
        <v>27</v>
      </c>
      <c r="B38" s="12" t="s">
        <v>10</v>
      </c>
      <c r="C38" s="23">
        <v>2</v>
      </c>
      <c r="D38" s="13"/>
      <c r="E38" s="13"/>
      <c r="F38" s="25"/>
      <c r="G38" s="12" t="str">
        <f t="shared" si="5"/>
        <v>Eisstock Einzel Herren</v>
      </c>
      <c r="H38" s="69" t="s">
        <v>0</v>
      </c>
      <c r="I38" s="70" t="s">
        <v>0</v>
      </c>
      <c r="K38" s="20">
        <f t="shared" si="6"/>
        <v>0</v>
      </c>
      <c r="L38" s="20" t="str">
        <f t="shared" si="7"/>
        <v>Herren</v>
      </c>
      <c r="M38" s="20">
        <f t="shared" si="8"/>
        <v>3</v>
      </c>
      <c r="N38" s="20">
        <f t="shared" si="9"/>
        <v>3</v>
      </c>
      <c r="O38" s="20" t="str">
        <f t="shared" si="10"/>
        <v>Eisstock Einzel Herren</v>
      </c>
      <c r="P38" s="20"/>
      <c r="Q38" s="22"/>
      <c r="R38" s="20"/>
    </row>
    <row r="39" spans="1:18" ht="21" customHeight="1" x14ac:dyDescent="0.2">
      <c r="A39" s="12">
        <v>28</v>
      </c>
      <c r="B39" s="12" t="s">
        <v>10</v>
      </c>
      <c r="C39" s="23">
        <v>2</v>
      </c>
      <c r="D39" s="13"/>
      <c r="E39" s="13"/>
      <c r="F39" s="25"/>
      <c r="G39" s="12" t="str">
        <f t="shared" si="5"/>
        <v>Eisstock Einzel Herren</v>
      </c>
      <c r="H39" s="69" t="s">
        <v>0</v>
      </c>
      <c r="I39" s="70" t="s">
        <v>0</v>
      </c>
      <c r="K39" s="20">
        <f t="shared" si="6"/>
        <v>0</v>
      </c>
      <c r="L39" s="20" t="str">
        <f t="shared" si="7"/>
        <v>Herren</v>
      </c>
      <c r="M39" s="20">
        <f t="shared" si="8"/>
        <v>3</v>
      </c>
      <c r="N39" s="20">
        <f t="shared" si="9"/>
        <v>3</v>
      </c>
      <c r="O39" s="20" t="str">
        <f t="shared" si="10"/>
        <v>Eisstock Einzel Herren</v>
      </c>
      <c r="P39" s="20"/>
      <c r="Q39" s="22"/>
      <c r="R39" s="20"/>
    </row>
    <row r="40" spans="1:18" ht="21" customHeight="1" x14ac:dyDescent="0.2">
      <c r="A40" s="12">
        <v>29</v>
      </c>
      <c r="B40" s="12" t="str">
        <f>VLOOKUP('Eisstock Mannschaft'!$L$4,'Eisstock Mannschaft'!N$2:P$29,3,FALSE)</f>
        <v>Gast</v>
      </c>
      <c r="C40" s="23">
        <v>2</v>
      </c>
      <c r="D40" s="13"/>
      <c r="E40" s="13"/>
      <c r="F40" s="25"/>
      <c r="G40" s="12" t="str">
        <f t="shared" si="5"/>
        <v>Eisstock Einzel Herren</v>
      </c>
      <c r="H40" s="69" t="s">
        <v>0</v>
      </c>
      <c r="I40" s="70" t="s">
        <v>0</v>
      </c>
      <c r="K40" s="20">
        <f t="shared" si="6"/>
        <v>0</v>
      </c>
      <c r="L40" s="20" t="str">
        <f t="shared" si="7"/>
        <v>Herren</v>
      </c>
      <c r="M40" s="20">
        <f t="shared" si="8"/>
        <v>3</v>
      </c>
      <c r="N40" s="20">
        <f t="shared" si="9"/>
        <v>3</v>
      </c>
      <c r="O40" s="20" t="str">
        <f t="shared" si="10"/>
        <v>Eisstock Einzel Herren</v>
      </c>
      <c r="P40" s="20"/>
      <c r="Q40" s="22"/>
      <c r="R40" s="20"/>
    </row>
    <row r="41" spans="1:18" ht="21" customHeight="1" x14ac:dyDescent="0.2">
      <c r="A41" s="12">
        <v>30</v>
      </c>
      <c r="B41" s="12" t="str">
        <f>VLOOKUP('Eisstock Mannschaft'!$L$4,'Eisstock Mannschaft'!N$2:P$29,3,FALSE)</f>
        <v>Gast</v>
      </c>
      <c r="C41" s="23">
        <v>2</v>
      </c>
      <c r="D41" s="13"/>
      <c r="E41" s="13"/>
      <c r="F41" s="25"/>
      <c r="G41" s="12" t="str">
        <f t="shared" si="5"/>
        <v>Eisstock Einzel Herren</v>
      </c>
      <c r="H41" s="69" t="s">
        <v>0</v>
      </c>
      <c r="I41" s="70" t="s">
        <v>0</v>
      </c>
      <c r="K41" s="20">
        <f t="shared" si="6"/>
        <v>0</v>
      </c>
      <c r="L41" s="20" t="str">
        <f t="shared" si="7"/>
        <v>Herren</v>
      </c>
      <c r="M41" s="20">
        <f t="shared" si="8"/>
        <v>3</v>
      </c>
      <c r="N41" s="20">
        <f t="shared" si="9"/>
        <v>3</v>
      </c>
      <c r="O41" s="20" t="str">
        <f t="shared" si="10"/>
        <v>Eisstock Einzel Herren</v>
      </c>
      <c r="P41" s="20"/>
      <c r="Q41" s="22"/>
      <c r="R41" s="20"/>
    </row>
    <row r="42" spans="1:18" ht="21" customHeight="1" x14ac:dyDescent="0.2">
      <c r="A42" s="12">
        <v>31</v>
      </c>
      <c r="B42" s="12" t="str">
        <f>VLOOKUP('Eisstock Mannschaft'!$L$4,'Eisstock Mannschaft'!N$2:P$29,3,FALSE)</f>
        <v>Gast</v>
      </c>
      <c r="C42" s="23">
        <v>2</v>
      </c>
      <c r="D42" s="13"/>
      <c r="E42" s="13"/>
      <c r="F42" s="25"/>
      <c r="G42" s="12" t="str">
        <f t="shared" si="5"/>
        <v>Eisstock Einzel Herren</v>
      </c>
      <c r="H42" s="69" t="s">
        <v>0</v>
      </c>
      <c r="I42" s="70" t="s">
        <v>0</v>
      </c>
      <c r="K42" s="20">
        <f t="shared" si="6"/>
        <v>0</v>
      </c>
      <c r="L42" s="20" t="str">
        <f t="shared" si="7"/>
        <v>Herren</v>
      </c>
      <c r="M42" s="20">
        <f t="shared" si="8"/>
        <v>3</v>
      </c>
      <c r="N42" s="20">
        <f t="shared" si="9"/>
        <v>3</v>
      </c>
      <c r="O42" s="20" t="str">
        <f t="shared" si="10"/>
        <v>Eisstock Einzel Herren</v>
      </c>
      <c r="P42" s="20"/>
      <c r="Q42" s="22"/>
      <c r="R42" s="20"/>
    </row>
    <row r="43" spans="1:18" x14ac:dyDescent="0.2">
      <c r="D43">
        <f>COUNTIF(D12:D42,"*")</f>
        <v>0</v>
      </c>
    </row>
  </sheetData>
  <mergeCells count="13">
    <mergeCell ref="J10:J11"/>
    <mergeCell ref="B10:B11"/>
    <mergeCell ref="A1:G1"/>
    <mergeCell ref="E10:E11"/>
    <mergeCell ref="F10:F11"/>
    <mergeCell ref="A10:A11"/>
    <mergeCell ref="D10:D11"/>
    <mergeCell ref="C10:C11"/>
    <mergeCell ref="G10:G11"/>
    <mergeCell ref="B3:E4"/>
    <mergeCell ref="B7:G7"/>
    <mergeCell ref="H10:H11"/>
    <mergeCell ref="I10:I11"/>
  </mergeCells>
  <phoneticPr fontId="3" type="noConversion"/>
  <conditionalFormatting sqref="G12:G30 C13:C42">
    <cfRule type="expression" dxfId="18" priority="1" stopIfTrue="1">
      <formula>$K12=0</formula>
    </cfRule>
  </conditionalFormatting>
  <conditionalFormatting sqref="B12:B42">
    <cfRule type="expression" dxfId="17" priority="2" stopIfTrue="1">
      <formula>K12=0</formula>
    </cfRule>
  </conditionalFormatting>
  <conditionalFormatting sqref="G31:G42">
    <cfRule type="expression" dxfId="16" priority="3" stopIfTrue="1">
      <formula>$K$31=0</formula>
    </cfRule>
  </conditionalFormatting>
  <conditionalFormatting sqref="C12">
    <cfRule type="expression" dxfId="15" priority="4" stopIfTrue="1">
      <formula>$K$12=0</formula>
    </cfRule>
  </conditionalFormatting>
  <pageMargins left="0.31" right="0.23" top="0" bottom="0" header="0" footer="0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5" r:id="rId4" name="Drop Down 5">
              <controlPr defaultSize="0" autoLine="0" autoPict="0">
                <anchor moveWithCells="1">
                  <from>
                    <xdr:col>2</xdr:col>
                    <xdr:colOff>47625</xdr:colOff>
                    <xdr:row>11</xdr:row>
                    <xdr:rowOff>19050</xdr:rowOff>
                  </from>
                  <to>
                    <xdr:col>2</xdr:col>
                    <xdr:colOff>638175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5" name="Drop Down 6">
              <controlPr defaultSize="0" autoLine="0" autoPict="0">
                <anchor moveWithCells="1">
                  <from>
                    <xdr:col>2</xdr:col>
                    <xdr:colOff>47625</xdr:colOff>
                    <xdr:row>12</xdr:row>
                    <xdr:rowOff>19050</xdr:rowOff>
                  </from>
                  <to>
                    <xdr:col>2</xdr:col>
                    <xdr:colOff>647700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6" name="Drop Down 7">
              <controlPr defaultSize="0" autoLine="0" autoPict="0">
                <anchor moveWithCells="1">
                  <from>
                    <xdr:col>2</xdr:col>
                    <xdr:colOff>47625</xdr:colOff>
                    <xdr:row>13</xdr:row>
                    <xdr:rowOff>28575</xdr:rowOff>
                  </from>
                  <to>
                    <xdr:col>2</xdr:col>
                    <xdr:colOff>647700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7" name="Drop Down 8">
              <controlPr defaultSize="0" autoLine="0" autoPict="0">
                <anchor moveWithCells="1">
                  <from>
                    <xdr:col>2</xdr:col>
                    <xdr:colOff>47625</xdr:colOff>
                    <xdr:row>14</xdr:row>
                    <xdr:rowOff>28575</xdr:rowOff>
                  </from>
                  <to>
                    <xdr:col>2</xdr:col>
                    <xdr:colOff>647700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8" name="Drop Down 9">
              <controlPr defaultSize="0" autoLine="0" autoPict="0">
                <anchor moveWithCells="1">
                  <from>
                    <xdr:col>2</xdr:col>
                    <xdr:colOff>47625</xdr:colOff>
                    <xdr:row>15</xdr:row>
                    <xdr:rowOff>28575</xdr:rowOff>
                  </from>
                  <to>
                    <xdr:col>2</xdr:col>
                    <xdr:colOff>647700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9" name="Drop Down 10">
              <controlPr defaultSize="0" autoLine="0" autoPict="0">
                <anchor moveWithCells="1">
                  <from>
                    <xdr:col>2</xdr:col>
                    <xdr:colOff>47625</xdr:colOff>
                    <xdr:row>16</xdr:row>
                    <xdr:rowOff>28575</xdr:rowOff>
                  </from>
                  <to>
                    <xdr:col>2</xdr:col>
                    <xdr:colOff>647700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0" name="Drop Down 11">
              <controlPr defaultSize="0" autoLine="0" autoPict="0">
                <anchor moveWithCells="1">
                  <from>
                    <xdr:col>2</xdr:col>
                    <xdr:colOff>47625</xdr:colOff>
                    <xdr:row>17</xdr:row>
                    <xdr:rowOff>28575</xdr:rowOff>
                  </from>
                  <to>
                    <xdr:col>2</xdr:col>
                    <xdr:colOff>647700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1" name="Drop Down 12">
              <controlPr defaultSize="0" autoLine="0" autoPict="0">
                <anchor moveWithCells="1">
                  <from>
                    <xdr:col>2</xdr:col>
                    <xdr:colOff>47625</xdr:colOff>
                    <xdr:row>18</xdr:row>
                    <xdr:rowOff>28575</xdr:rowOff>
                  </from>
                  <to>
                    <xdr:col>2</xdr:col>
                    <xdr:colOff>647700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2" name="Drop Down 13">
              <controlPr defaultSize="0" autoLine="0" autoPict="0">
                <anchor moveWithCells="1">
                  <from>
                    <xdr:col>2</xdr:col>
                    <xdr:colOff>47625</xdr:colOff>
                    <xdr:row>19</xdr:row>
                    <xdr:rowOff>28575</xdr:rowOff>
                  </from>
                  <to>
                    <xdr:col>2</xdr:col>
                    <xdr:colOff>647700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3" name="Drop Down 14">
              <controlPr defaultSize="0" autoLine="0" autoPict="0">
                <anchor moveWithCells="1">
                  <from>
                    <xdr:col>2</xdr:col>
                    <xdr:colOff>47625</xdr:colOff>
                    <xdr:row>20</xdr:row>
                    <xdr:rowOff>28575</xdr:rowOff>
                  </from>
                  <to>
                    <xdr:col>2</xdr:col>
                    <xdr:colOff>647700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4" name="Drop Down 15">
              <controlPr defaultSize="0" autoLine="0" autoPict="0">
                <anchor moveWithCells="1">
                  <from>
                    <xdr:col>2</xdr:col>
                    <xdr:colOff>47625</xdr:colOff>
                    <xdr:row>21</xdr:row>
                    <xdr:rowOff>28575</xdr:rowOff>
                  </from>
                  <to>
                    <xdr:col>2</xdr:col>
                    <xdr:colOff>647700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5" name="Drop Down 16">
              <controlPr defaultSize="0" autoLine="0" autoPict="0">
                <anchor moveWithCells="1">
                  <from>
                    <xdr:col>2</xdr:col>
                    <xdr:colOff>47625</xdr:colOff>
                    <xdr:row>22</xdr:row>
                    <xdr:rowOff>28575</xdr:rowOff>
                  </from>
                  <to>
                    <xdr:col>2</xdr:col>
                    <xdr:colOff>647700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6" name="Drop Down 17">
              <controlPr defaultSize="0" autoLine="0" autoPict="0">
                <anchor moveWithCells="1">
                  <from>
                    <xdr:col>2</xdr:col>
                    <xdr:colOff>47625</xdr:colOff>
                    <xdr:row>23</xdr:row>
                    <xdr:rowOff>28575</xdr:rowOff>
                  </from>
                  <to>
                    <xdr:col>2</xdr:col>
                    <xdr:colOff>647700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7" name="Drop Down 18">
              <controlPr defaultSize="0" autoLine="0" autoPict="0">
                <anchor moveWithCells="1">
                  <from>
                    <xdr:col>2</xdr:col>
                    <xdr:colOff>47625</xdr:colOff>
                    <xdr:row>24</xdr:row>
                    <xdr:rowOff>28575</xdr:rowOff>
                  </from>
                  <to>
                    <xdr:col>2</xdr:col>
                    <xdr:colOff>647700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18" name="Drop Down 19">
              <controlPr defaultSize="0" autoLine="0" autoPict="0">
                <anchor moveWithCells="1">
                  <from>
                    <xdr:col>2</xdr:col>
                    <xdr:colOff>47625</xdr:colOff>
                    <xdr:row>25</xdr:row>
                    <xdr:rowOff>28575</xdr:rowOff>
                  </from>
                  <to>
                    <xdr:col>2</xdr:col>
                    <xdr:colOff>647700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19" name="Drop Down 20">
              <controlPr defaultSize="0" autoLine="0" autoPict="0">
                <anchor moveWithCells="1">
                  <from>
                    <xdr:col>2</xdr:col>
                    <xdr:colOff>47625</xdr:colOff>
                    <xdr:row>26</xdr:row>
                    <xdr:rowOff>28575</xdr:rowOff>
                  </from>
                  <to>
                    <xdr:col>2</xdr:col>
                    <xdr:colOff>647700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0" name="Drop Down 21">
              <controlPr defaultSize="0" autoLine="0" autoPict="0">
                <anchor moveWithCells="1">
                  <from>
                    <xdr:col>2</xdr:col>
                    <xdr:colOff>47625</xdr:colOff>
                    <xdr:row>27</xdr:row>
                    <xdr:rowOff>28575</xdr:rowOff>
                  </from>
                  <to>
                    <xdr:col>2</xdr:col>
                    <xdr:colOff>647700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1" name="Drop Down 22">
              <controlPr defaultSize="0" autoLine="0" autoPict="0">
                <anchor moveWithCells="1">
                  <from>
                    <xdr:col>2</xdr:col>
                    <xdr:colOff>47625</xdr:colOff>
                    <xdr:row>28</xdr:row>
                    <xdr:rowOff>28575</xdr:rowOff>
                  </from>
                  <to>
                    <xdr:col>2</xdr:col>
                    <xdr:colOff>647700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2" name="Drop Down 23">
              <controlPr defaultSize="0" autoLine="0" autoPict="0">
                <anchor moveWithCells="1">
                  <from>
                    <xdr:col>2</xdr:col>
                    <xdr:colOff>47625</xdr:colOff>
                    <xdr:row>29</xdr:row>
                    <xdr:rowOff>28575</xdr:rowOff>
                  </from>
                  <to>
                    <xdr:col>2</xdr:col>
                    <xdr:colOff>647700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3" name="Drop Down 24">
              <controlPr defaultSize="0" autoLine="0" autoPict="0">
                <anchor moveWithCells="1">
                  <from>
                    <xdr:col>2</xdr:col>
                    <xdr:colOff>47625</xdr:colOff>
                    <xdr:row>30</xdr:row>
                    <xdr:rowOff>28575</xdr:rowOff>
                  </from>
                  <to>
                    <xdr:col>2</xdr:col>
                    <xdr:colOff>647700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4" name="Drop Down 26">
              <controlPr defaultSize="0" autoLine="0" autoPict="0">
                <anchor moveWithCells="1">
                  <from>
                    <xdr:col>2</xdr:col>
                    <xdr:colOff>47625</xdr:colOff>
                    <xdr:row>31</xdr:row>
                    <xdr:rowOff>28575</xdr:rowOff>
                  </from>
                  <to>
                    <xdr:col>2</xdr:col>
                    <xdr:colOff>647700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5" name="Drop Down 27">
              <controlPr defaultSize="0" autoLine="0" autoPict="0">
                <anchor moveWithCells="1">
                  <from>
                    <xdr:col>2</xdr:col>
                    <xdr:colOff>47625</xdr:colOff>
                    <xdr:row>32</xdr:row>
                    <xdr:rowOff>28575</xdr:rowOff>
                  </from>
                  <to>
                    <xdr:col>2</xdr:col>
                    <xdr:colOff>647700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6" name="Drop Down 28">
              <controlPr defaultSize="0" autoLine="0" autoPict="0">
                <anchor moveWithCells="1">
                  <from>
                    <xdr:col>2</xdr:col>
                    <xdr:colOff>47625</xdr:colOff>
                    <xdr:row>33</xdr:row>
                    <xdr:rowOff>28575</xdr:rowOff>
                  </from>
                  <to>
                    <xdr:col>2</xdr:col>
                    <xdr:colOff>647700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7" name="Drop Down 29">
              <controlPr defaultSize="0" autoLine="0" autoPict="0">
                <anchor moveWithCells="1">
                  <from>
                    <xdr:col>2</xdr:col>
                    <xdr:colOff>47625</xdr:colOff>
                    <xdr:row>34</xdr:row>
                    <xdr:rowOff>28575</xdr:rowOff>
                  </from>
                  <to>
                    <xdr:col>2</xdr:col>
                    <xdr:colOff>647700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8" name="Drop Down 30">
              <controlPr defaultSize="0" autoLine="0" autoPict="0">
                <anchor moveWithCells="1">
                  <from>
                    <xdr:col>2</xdr:col>
                    <xdr:colOff>47625</xdr:colOff>
                    <xdr:row>35</xdr:row>
                    <xdr:rowOff>28575</xdr:rowOff>
                  </from>
                  <to>
                    <xdr:col>2</xdr:col>
                    <xdr:colOff>647700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29" name="Drop Down 31">
              <controlPr defaultSize="0" autoLine="0" autoPict="0">
                <anchor moveWithCells="1">
                  <from>
                    <xdr:col>2</xdr:col>
                    <xdr:colOff>47625</xdr:colOff>
                    <xdr:row>36</xdr:row>
                    <xdr:rowOff>28575</xdr:rowOff>
                  </from>
                  <to>
                    <xdr:col>2</xdr:col>
                    <xdr:colOff>647700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0" name="Drop Down 32">
              <controlPr defaultSize="0" autoLine="0" autoPict="0">
                <anchor moveWithCells="1">
                  <from>
                    <xdr:col>2</xdr:col>
                    <xdr:colOff>47625</xdr:colOff>
                    <xdr:row>37</xdr:row>
                    <xdr:rowOff>28575</xdr:rowOff>
                  </from>
                  <to>
                    <xdr:col>2</xdr:col>
                    <xdr:colOff>647700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1" name="Drop Down 33">
              <controlPr defaultSize="0" autoLine="0" autoPict="0">
                <anchor moveWithCells="1">
                  <from>
                    <xdr:col>2</xdr:col>
                    <xdr:colOff>47625</xdr:colOff>
                    <xdr:row>38</xdr:row>
                    <xdr:rowOff>28575</xdr:rowOff>
                  </from>
                  <to>
                    <xdr:col>2</xdr:col>
                    <xdr:colOff>647700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2" name="Drop Down 34">
              <controlPr defaultSize="0" autoLine="0" autoPict="0">
                <anchor moveWithCells="1">
                  <from>
                    <xdr:col>2</xdr:col>
                    <xdr:colOff>47625</xdr:colOff>
                    <xdr:row>39</xdr:row>
                    <xdr:rowOff>28575</xdr:rowOff>
                  </from>
                  <to>
                    <xdr:col>2</xdr:col>
                    <xdr:colOff>647700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3" name="Drop Down 35">
              <controlPr defaultSize="0" autoLine="0" autoPict="0">
                <anchor moveWithCells="1">
                  <from>
                    <xdr:col>2</xdr:col>
                    <xdr:colOff>47625</xdr:colOff>
                    <xdr:row>40</xdr:row>
                    <xdr:rowOff>28575</xdr:rowOff>
                  </from>
                  <to>
                    <xdr:col>2</xdr:col>
                    <xdr:colOff>647700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4" name="Drop Down 36">
              <controlPr defaultSize="0" autoLine="0" autoPict="0">
                <anchor moveWithCells="1">
                  <from>
                    <xdr:col>2</xdr:col>
                    <xdr:colOff>47625</xdr:colOff>
                    <xdr:row>41</xdr:row>
                    <xdr:rowOff>28575</xdr:rowOff>
                  </from>
                  <to>
                    <xdr:col>2</xdr:col>
                    <xdr:colOff>647700</xdr:colOff>
                    <xdr:row>41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3"/>
  <sheetViews>
    <sheetView showGridLines="0" workbookViewId="0">
      <pane ySplit="11" topLeftCell="A12" activePane="bottomLeft" state="frozen"/>
      <selection pane="bottomLeft" activeCell="E28" sqref="E28"/>
    </sheetView>
  </sheetViews>
  <sheetFormatPr baseColWidth="10" defaultRowHeight="12.75" x14ac:dyDescent="0.2"/>
  <cols>
    <col min="1" max="1" width="4.7109375" customWidth="1"/>
    <col min="2" max="2" width="8.5703125" customWidth="1"/>
    <col min="3" max="3" width="12.28515625" customWidth="1"/>
    <col min="4" max="4" width="27.28515625" customWidth="1"/>
    <col min="5" max="5" width="26.85546875" customWidth="1"/>
    <col min="6" max="6" width="13.5703125" customWidth="1"/>
    <col min="7" max="7" width="15.7109375" customWidth="1"/>
    <col min="8" max="8" width="25.85546875" customWidth="1"/>
    <col min="9" max="9" width="14" hidden="1" customWidth="1"/>
    <col min="10" max="10" width="11.5703125" style="73" hidden="1" customWidth="1"/>
    <col min="11" max="11" width="9.5703125" style="73" hidden="1" customWidth="1"/>
    <col min="12" max="12" width="3.140625" style="73" hidden="1" customWidth="1"/>
    <col min="13" max="13" width="6.7109375" style="73" hidden="1" customWidth="1"/>
    <col min="14" max="14" width="8.42578125" style="73" hidden="1" customWidth="1"/>
    <col min="15" max="22" width="11.5703125" style="73" hidden="1" customWidth="1"/>
    <col min="23" max="25" width="0" hidden="1" customWidth="1"/>
  </cols>
  <sheetData>
    <row r="1" spans="1:22" s="2" customFormat="1" ht="25.5" customHeight="1" x14ac:dyDescent="0.2">
      <c r="A1" s="107" t="s">
        <v>106</v>
      </c>
      <c r="B1" s="108"/>
      <c r="C1" s="108"/>
      <c r="D1" s="108"/>
      <c r="E1" s="108"/>
      <c r="F1" s="109"/>
      <c r="G1" s="91"/>
      <c r="J1" s="71"/>
      <c r="K1" s="71"/>
      <c r="L1" s="71"/>
      <c r="M1" s="71"/>
      <c r="N1" s="71"/>
      <c r="O1" s="72"/>
      <c r="P1" s="72"/>
      <c r="Q1" s="72"/>
      <c r="R1" s="71"/>
      <c r="S1" s="71"/>
      <c r="T1" s="71"/>
      <c r="U1" s="71"/>
      <c r="V1" s="71"/>
    </row>
    <row r="2" spans="1:22" ht="3.75" customHeight="1" x14ac:dyDescent="0.2">
      <c r="F2" s="5"/>
      <c r="G2" s="5"/>
      <c r="O2" s="74"/>
      <c r="P2" s="74"/>
      <c r="Q2" s="74"/>
    </row>
    <row r="3" spans="1:22" ht="14.25" customHeight="1" x14ac:dyDescent="0.2">
      <c r="B3" s="112" t="s">
        <v>99</v>
      </c>
      <c r="C3" s="113"/>
      <c r="D3" s="113"/>
      <c r="E3" s="113"/>
      <c r="F3" s="5"/>
      <c r="G3" s="5"/>
      <c r="O3" s="74">
        <v>1</v>
      </c>
      <c r="P3" s="74" t="s">
        <v>44</v>
      </c>
      <c r="Q3" s="75" t="s">
        <v>44</v>
      </c>
      <c r="R3" s="76"/>
    </row>
    <row r="4" spans="1:22" ht="35.25" customHeight="1" x14ac:dyDescent="0.2">
      <c r="B4" s="113"/>
      <c r="C4" s="113"/>
      <c r="D4" s="113"/>
      <c r="E4" s="113"/>
      <c r="F4" s="5"/>
      <c r="G4" s="5"/>
      <c r="K4" s="77">
        <v>13</v>
      </c>
      <c r="O4" s="74">
        <v>2</v>
      </c>
      <c r="P4" s="74" t="s">
        <v>64</v>
      </c>
      <c r="Q4" s="75" t="s">
        <v>65</v>
      </c>
      <c r="R4" s="76"/>
    </row>
    <row r="5" spans="1:22" ht="3.75" customHeight="1" x14ac:dyDescent="0.2">
      <c r="C5" s="8"/>
      <c r="F5" s="5"/>
      <c r="G5" s="5"/>
      <c r="O5" s="74">
        <v>3</v>
      </c>
      <c r="P5" s="74" t="s">
        <v>37</v>
      </c>
      <c r="Q5" s="74" t="s">
        <v>45</v>
      </c>
      <c r="R5" s="76"/>
    </row>
    <row r="6" spans="1:22" ht="27.75" customHeight="1" x14ac:dyDescent="0.2">
      <c r="B6" s="114"/>
      <c r="C6" s="114"/>
      <c r="D6" s="1"/>
      <c r="E6" s="1"/>
      <c r="F6" s="5"/>
      <c r="G6" s="5"/>
      <c r="O6" s="74">
        <v>4</v>
      </c>
      <c r="P6" s="74" t="s">
        <v>38</v>
      </c>
      <c r="Q6" s="75" t="s">
        <v>46</v>
      </c>
      <c r="R6" s="76"/>
    </row>
    <row r="7" spans="1:22" ht="10.5" customHeight="1" x14ac:dyDescent="0.2">
      <c r="B7" s="121" t="str">
        <f>IF('Eisstock Mannschaft'!L4=1,"bitte auf Tabellenblatt ""Eisstock Mannschaft"" Name des Amtes auswählen !!","")</f>
        <v/>
      </c>
      <c r="C7" s="121"/>
      <c r="D7" s="121"/>
      <c r="E7" s="121"/>
      <c r="F7" s="121"/>
      <c r="G7" s="5"/>
      <c r="O7" s="74">
        <v>5</v>
      </c>
      <c r="P7" s="74" t="s">
        <v>43</v>
      </c>
      <c r="Q7" s="75" t="s">
        <v>66</v>
      </c>
      <c r="R7" s="76"/>
    </row>
    <row r="8" spans="1:22" x14ac:dyDescent="0.2">
      <c r="D8" s="1"/>
      <c r="E8" s="1"/>
      <c r="F8" s="5"/>
      <c r="G8" s="5"/>
      <c r="O8" s="74">
        <v>6</v>
      </c>
      <c r="P8" s="74" t="s">
        <v>40</v>
      </c>
      <c r="Q8" s="75" t="s">
        <v>67</v>
      </c>
      <c r="R8" s="76"/>
    </row>
    <row r="9" spans="1:22" ht="7.5" customHeight="1" x14ac:dyDescent="0.2">
      <c r="F9" s="5"/>
      <c r="G9" s="5"/>
      <c r="O9" s="74">
        <v>7</v>
      </c>
      <c r="P9" s="74" t="s">
        <v>41</v>
      </c>
      <c r="Q9" s="75" t="s">
        <v>68</v>
      </c>
      <c r="R9" s="76"/>
    </row>
    <row r="10" spans="1:22" s="4" customFormat="1" ht="12.75" customHeight="1" x14ac:dyDescent="0.2">
      <c r="A10" s="110" t="s">
        <v>2</v>
      </c>
      <c r="B10" s="110" t="s">
        <v>22</v>
      </c>
      <c r="C10" s="110" t="s">
        <v>5</v>
      </c>
      <c r="D10" s="102" t="s">
        <v>4</v>
      </c>
      <c r="E10" s="102" t="s">
        <v>33</v>
      </c>
      <c r="F10" s="110" t="s">
        <v>3</v>
      </c>
      <c r="G10" s="119" t="s">
        <v>34</v>
      </c>
      <c r="H10" s="119"/>
      <c r="I10" s="126" t="s">
        <v>7</v>
      </c>
      <c r="J10" s="78"/>
      <c r="K10" s="78"/>
      <c r="L10" s="78"/>
      <c r="M10" s="78"/>
      <c r="N10" s="78"/>
      <c r="O10" s="74">
        <v>8</v>
      </c>
      <c r="P10" s="74" t="s">
        <v>42</v>
      </c>
      <c r="Q10" s="75" t="s">
        <v>69</v>
      </c>
      <c r="R10" s="79"/>
      <c r="S10" s="78"/>
      <c r="T10" s="78"/>
      <c r="U10" s="78"/>
      <c r="V10" s="78"/>
    </row>
    <row r="11" spans="1:22" s="4" customFormat="1" ht="13.5" thickBot="1" x14ac:dyDescent="0.25">
      <c r="A11" s="117"/>
      <c r="B11" s="117"/>
      <c r="C11" s="117"/>
      <c r="D11" s="118"/>
      <c r="E11" s="118"/>
      <c r="F11" s="117"/>
      <c r="G11" s="120"/>
      <c r="H11" s="120"/>
      <c r="I11" s="127"/>
      <c r="J11" s="78"/>
      <c r="K11" s="78"/>
      <c r="L11" s="78"/>
      <c r="M11" s="78"/>
      <c r="N11" s="78"/>
      <c r="O11" s="74">
        <v>9</v>
      </c>
      <c r="P11" s="74" t="s">
        <v>39</v>
      </c>
      <c r="Q11" s="75" t="s">
        <v>70</v>
      </c>
      <c r="R11" s="79"/>
      <c r="S11" s="78"/>
      <c r="T11" s="78"/>
      <c r="U11" s="78"/>
      <c r="V11" s="78"/>
    </row>
    <row r="12" spans="1:22" ht="21" customHeight="1" thickBot="1" x14ac:dyDescent="0.25">
      <c r="A12" s="56">
        <v>1</v>
      </c>
      <c r="B12" s="55" t="str">
        <f>VLOOKUP('Eisstock Mannschaft'!$L$4,'Eisstock Mannschaft'!$N$2:$P$29,3,FALSE)</f>
        <v>Gast</v>
      </c>
      <c r="C12" s="57">
        <v>1</v>
      </c>
      <c r="D12" s="95"/>
      <c r="E12" s="95"/>
      <c r="F12" s="57"/>
      <c r="G12" s="12" t="str">
        <f t="shared" ref="G12:G31" si="0">N12</f>
        <v>Damen 4</v>
      </c>
      <c r="H12" s="62" t="str">
        <f>IF(F12&lt;1920,"Bitte Jahrgang eintragen !","")</f>
        <v>Bitte Jahrgang eintragen !</v>
      </c>
      <c r="I12" s="3"/>
      <c r="J12" s="75">
        <f>COUNTIF(D12:E12,"*")</f>
        <v>0</v>
      </c>
      <c r="K12" s="75" t="str">
        <f>IF(C12=1,"Damen",(IF(C12=2,"Herren")))</f>
        <v>Damen</v>
      </c>
      <c r="L12" s="75">
        <f>IF(F12&lt;1964,4,IF(F12&lt;1974,3,IF(F12&lt;1984,2,IF(F12&lt;1994,1,5))))</f>
        <v>4</v>
      </c>
      <c r="M12" s="75">
        <f>IF(F12&lt;1964,4,IF(F12&lt;1974,3,IF(F12&lt;1984,2,IF(F12&lt;1994,1,5))))</f>
        <v>4</v>
      </c>
      <c r="N12" s="75" t="str">
        <f t="shared" ref="N12:N31" si="1">IF(K12="Herren",CONCATENATE(K12," ",L12),CONCATENATE(K12," ",M12))</f>
        <v>Damen 4</v>
      </c>
      <c r="O12" s="75">
        <v>10</v>
      </c>
      <c r="P12" s="74" t="s">
        <v>47</v>
      </c>
      <c r="Q12" s="74" t="s">
        <v>25</v>
      </c>
      <c r="R12" s="76"/>
      <c r="V12" s="73">
        <f>COUNTIF(D12:E12,"*")</f>
        <v>0</v>
      </c>
    </row>
    <row r="13" spans="1:22" ht="21" customHeight="1" thickBot="1" x14ac:dyDescent="0.25">
      <c r="A13" s="11">
        <v>2</v>
      </c>
      <c r="B13" s="55" t="str">
        <f>VLOOKUP('Eisstock Mannschaft'!$L$4,'Eisstock Mannschaft'!$N$2:$P$29,3,FALSE)</f>
        <v>Gast</v>
      </c>
      <c r="C13" s="23">
        <v>1</v>
      </c>
      <c r="D13" s="13"/>
      <c r="E13" s="13"/>
      <c r="F13" s="57"/>
      <c r="G13" s="12" t="str">
        <f t="shared" si="0"/>
        <v>Damen 4</v>
      </c>
      <c r="H13" s="62" t="str">
        <f t="shared" ref="H13:H31" si="2">IF(F13&lt;1920,"Bitte Jahrgang eintragen !","")</f>
        <v>Bitte Jahrgang eintragen !</v>
      </c>
      <c r="I13" s="3"/>
      <c r="J13" s="75">
        <f t="shared" ref="J13:J31" si="3">COUNTIF(D13:E13,"*")</f>
        <v>0</v>
      </c>
      <c r="K13" s="75" t="str">
        <f t="shared" ref="K13:K31" si="4">IF(C13=1,"Damen",(IF(C13=2,"Herren")))</f>
        <v>Damen</v>
      </c>
      <c r="L13" s="75">
        <f t="shared" ref="L13:L31" si="5">IF(F13&lt;1964,4,IF(F13&lt;1974,3,IF(F13&lt;1984,2,IF(F13&lt;1994,1,5))))</f>
        <v>4</v>
      </c>
      <c r="M13" s="75">
        <f t="shared" ref="M13:M31" si="6">IF(F13&lt;1964,4,IF(F13&lt;1974,3,IF(F13&lt;1984,2,IF(F13&lt;1994,1,5))))</f>
        <v>4</v>
      </c>
      <c r="N13" s="75" t="str">
        <f t="shared" si="1"/>
        <v>Damen 4</v>
      </c>
      <c r="O13" s="75">
        <v>11</v>
      </c>
      <c r="P13" s="74" t="s">
        <v>47</v>
      </c>
      <c r="Q13" s="74" t="s">
        <v>25</v>
      </c>
      <c r="R13" s="76"/>
      <c r="S13" s="73" t="s">
        <v>1</v>
      </c>
      <c r="V13" s="73">
        <f t="shared" ref="V13:V31" si="7">COUNTIF(D13:E13,"*")</f>
        <v>0</v>
      </c>
    </row>
    <row r="14" spans="1:22" ht="21" customHeight="1" thickBot="1" x14ac:dyDescent="0.25">
      <c r="A14" s="11">
        <v>3</v>
      </c>
      <c r="B14" s="55" t="str">
        <f>VLOOKUP('Eisstock Mannschaft'!$L$4,'Eisstock Mannschaft'!$N$2:$P$29,3,FALSE)</f>
        <v>Gast</v>
      </c>
      <c r="C14" s="23">
        <v>2</v>
      </c>
      <c r="D14" s="100"/>
      <c r="E14" s="100"/>
      <c r="F14" s="57"/>
      <c r="G14" s="12" t="str">
        <f t="shared" si="0"/>
        <v>Herren 4</v>
      </c>
      <c r="H14" s="62" t="str">
        <f t="shared" si="2"/>
        <v>Bitte Jahrgang eintragen !</v>
      </c>
      <c r="I14" s="3"/>
      <c r="J14" s="75">
        <f t="shared" si="3"/>
        <v>0</v>
      </c>
      <c r="K14" s="75" t="str">
        <f t="shared" si="4"/>
        <v>Herren</v>
      </c>
      <c r="L14" s="75">
        <f t="shared" si="5"/>
        <v>4</v>
      </c>
      <c r="M14" s="75">
        <f t="shared" si="6"/>
        <v>4</v>
      </c>
      <c r="N14" s="75" t="str">
        <f t="shared" si="1"/>
        <v>Herren 4</v>
      </c>
      <c r="O14" s="75">
        <v>12</v>
      </c>
      <c r="P14" s="74" t="s">
        <v>47</v>
      </c>
      <c r="Q14" s="74" t="s">
        <v>25</v>
      </c>
      <c r="R14" s="76"/>
      <c r="S14" s="73" t="s">
        <v>6</v>
      </c>
      <c r="V14" s="73">
        <f t="shared" si="7"/>
        <v>0</v>
      </c>
    </row>
    <row r="15" spans="1:22" ht="21" customHeight="1" thickBot="1" x14ac:dyDescent="0.25">
      <c r="A15" s="11">
        <v>4</v>
      </c>
      <c r="B15" s="55" t="str">
        <f>VLOOKUP('Eisstock Mannschaft'!$L$4,'Eisstock Mannschaft'!$N$2:$P$29,3,FALSE)</f>
        <v>Gast</v>
      </c>
      <c r="C15" s="23">
        <v>1</v>
      </c>
      <c r="D15" s="13"/>
      <c r="E15" s="13"/>
      <c r="F15" s="57"/>
      <c r="G15" s="12" t="str">
        <f t="shared" si="0"/>
        <v>Damen 4</v>
      </c>
      <c r="H15" s="62" t="str">
        <f t="shared" si="2"/>
        <v>Bitte Jahrgang eintragen !</v>
      </c>
      <c r="I15" s="3"/>
      <c r="J15" s="75">
        <f t="shared" si="3"/>
        <v>0</v>
      </c>
      <c r="K15" s="75" t="str">
        <f t="shared" si="4"/>
        <v>Damen</v>
      </c>
      <c r="L15" s="75">
        <f t="shared" si="5"/>
        <v>4</v>
      </c>
      <c r="M15" s="75">
        <f t="shared" si="6"/>
        <v>4</v>
      </c>
      <c r="N15" s="75" t="str">
        <f t="shared" si="1"/>
        <v>Damen 4</v>
      </c>
      <c r="O15" s="75">
        <v>13</v>
      </c>
      <c r="P15" s="74" t="s">
        <v>47</v>
      </c>
      <c r="Q15" s="74" t="s">
        <v>25</v>
      </c>
      <c r="R15" s="76"/>
      <c r="V15" s="73">
        <f t="shared" si="7"/>
        <v>0</v>
      </c>
    </row>
    <row r="16" spans="1:22" ht="21" customHeight="1" thickBot="1" x14ac:dyDescent="0.25">
      <c r="A16" s="11">
        <v>5</v>
      </c>
      <c r="B16" s="55" t="str">
        <f>VLOOKUP('Eisstock Mannschaft'!$L$4,'Eisstock Mannschaft'!$N$2:$P$29,3,FALSE)</f>
        <v>Gast</v>
      </c>
      <c r="C16" s="23">
        <v>2</v>
      </c>
      <c r="D16" s="13"/>
      <c r="E16" s="13"/>
      <c r="F16" s="57"/>
      <c r="G16" s="12" t="str">
        <f t="shared" si="0"/>
        <v>Herren 4</v>
      </c>
      <c r="H16" s="62" t="str">
        <f t="shared" si="2"/>
        <v>Bitte Jahrgang eintragen !</v>
      </c>
      <c r="I16" s="3"/>
      <c r="J16" s="75">
        <f t="shared" si="3"/>
        <v>0</v>
      </c>
      <c r="K16" s="75" t="str">
        <f t="shared" si="4"/>
        <v>Herren</v>
      </c>
      <c r="L16" s="75">
        <f t="shared" si="5"/>
        <v>4</v>
      </c>
      <c r="M16" s="75">
        <f t="shared" si="6"/>
        <v>4</v>
      </c>
      <c r="N16" s="75" t="str">
        <f t="shared" si="1"/>
        <v>Herren 4</v>
      </c>
      <c r="O16" s="75">
        <v>14</v>
      </c>
      <c r="P16" s="74" t="s">
        <v>47</v>
      </c>
      <c r="Q16" s="74" t="s">
        <v>25</v>
      </c>
      <c r="R16" s="76"/>
      <c r="V16" s="73">
        <f t="shared" si="7"/>
        <v>0</v>
      </c>
    </row>
    <row r="17" spans="1:22" ht="21" customHeight="1" thickBot="1" x14ac:dyDescent="0.25">
      <c r="A17" s="11">
        <v>6</v>
      </c>
      <c r="B17" s="55" t="str">
        <f>VLOOKUP('Eisstock Mannschaft'!$L$4,'Eisstock Mannschaft'!$N$2:$P$29,3,FALSE)</f>
        <v>Gast</v>
      </c>
      <c r="C17" s="23">
        <v>2</v>
      </c>
      <c r="D17" s="13"/>
      <c r="E17" s="13"/>
      <c r="F17" s="57"/>
      <c r="G17" s="12" t="str">
        <f t="shared" si="0"/>
        <v>Herren 4</v>
      </c>
      <c r="H17" s="62" t="str">
        <f t="shared" si="2"/>
        <v>Bitte Jahrgang eintragen !</v>
      </c>
      <c r="I17" s="3"/>
      <c r="J17" s="75">
        <f t="shared" si="3"/>
        <v>0</v>
      </c>
      <c r="K17" s="75" t="str">
        <f t="shared" si="4"/>
        <v>Herren</v>
      </c>
      <c r="L17" s="75">
        <f t="shared" si="5"/>
        <v>4</v>
      </c>
      <c r="M17" s="75">
        <f t="shared" si="6"/>
        <v>4</v>
      </c>
      <c r="N17" s="75" t="str">
        <f t="shared" si="1"/>
        <v>Herren 4</v>
      </c>
      <c r="O17" s="75">
        <v>15</v>
      </c>
      <c r="P17" s="74" t="s">
        <v>47</v>
      </c>
      <c r="Q17" s="74" t="s">
        <v>25</v>
      </c>
      <c r="R17" s="76"/>
      <c r="V17" s="73">
        <f t="shared" si="7"/>
        <v>0</v>
      </c>
    </row>
    <row r="18" spans="1:22" ht="21" customHeight="1" thickBot="1" x14ac:dyDescent="0.25">
      <c r="A18" s="11">
        <v>7</v>
      </c>
      <c r="B18" s="55" t="str">
        <f>VLOOKUP('Eisstock Mannschaft'!$L$4,'Eisstock Mannschaft'!$N$2:$P$29,3,FALSE)</f>
        <v>Gast</v>
      </c>
      <c r="C18" s="23">
        <v>2</v>
      </c>
      <c r="D18" s="13"/>
      <c r="E18" s="13"/>
      <c r="F18" s="57"/>
      <c r="G18" s="12" t="str">
        <f t="shared" si="0"/>
        <v>Herren 4</v>
      </c>
      <c r="H18" s="62" t="str">
        <f t="shared" si="2"/>
        <v>Bitte Jahrgang eintragen !</v>
      </c>
      <c r="I18" s="3"/>
      <c r="J18" s="75">
        <f t="shared" si="3"/>
        <v>0</v>
      </c>
      <c r="K18" s="75" t="str">
        <f t="shared" si="4"/>
        <v>Herren</v>
      </c>
      <c r="L18" s="75">
        <f t="shared" si="5"/>
        <v>4</v>
      </c>
      <c r="M18" s="75">
        <f t="shared" si="6"/>
        <v>4</v>
      </c>
      <c r="N18" s="75" t="str">
        <f t="shared" si="1"/>
        <v>Herren 4</v>
      </c>
      <c r="O18" s="75">
        <v>16</v>
      </c>
      <c r="P18" s="74" t="s">
        <v>47</v>
      </c>
      <c r="Q18" s="74" t="s">
        <v>25</v>
      </c>
      <c r="R18" s="76"/>
      <c r="V18" s="73">
        <f t="shared" si="7"/>
        <v>0</v>
      </c>
    </row>
    <row r="19" spans="1:22" ht="21" customHeight="1" thickBot="1" x14ac:dyDescent="0.25">
      <c r="A19" s="11">
        <v>8</v>
      </c>
      <c r="B19" s="55" t="str">
        <f>VLOOKUP('Eisstock Mannschaft'!$L$4,'Eisstock Mannschaft'!$N$2:$P$29,3,FALSE)</f>
        <v>Gast</v>
      </c>
      <c r="C19" s="23">
        <v>2</v>
      </c>
      <c r="D19" s="13"/>
      <c r="E19" s="13"/>
      <c r="F19" s="57"/>
      <c r="G19" s="12" t="str">
        <f t="shared" si="0"/>
        <v>Herren 4</v>
      </c>
      <c r="H19" s="62" t="str">
        <f t="shared" si="2"/>
        <v>Bitte Jahrgang eintragen !</v>
      </c>
      <c r="I19" s="3"/>
      <c r="J19" s="75">
        <f t="shared" si="3"/>
        <v>0</v>
      </c>
      <c r="K19" s="75" t="str">
        <f t="shared" si="4"/>
        <v>Herren</v>
      </c>
      <c r="L19" s="75">
        <f t="shared" si="5"/>
        <v>4</v>
      </c>
      <c r="M19" s="75">
        <f t="shared" si="6"/>
        <v>4</v>
      </c>
      <c r="N19" s="75" t="str">
        <f t="shared" si="1"/>
        <v>Herren 4</v>
      </c>
      <c r="O19" s="75">
        <v>17</v>
      </c>
      <c r="P19" s="74" t="s">
        <v>47</v>
      </c>
      <c r="Q19" s="74" t="s">
        <v>25</v>
      </c>
      <c r="R19" s="76"/>
      <c r="V19" s="73">
        <f t="shared" si="7"/>
        <v>0</v>
      </c>
    </row>
    <row r="20" spans="1:22" ht="21" customHeight="1" thickBot="1" x14ac:dyDescent="0.25">
      <c r="A20" s="11">
        <v>9</v>
      </c>
      <c r="B20" s="55" t="str">
        <f>VLOOKUP('Eisstock Mannschaft'!$L$4,'Eisstock Mannschaft'!$N$2:$P$29,3,FALSE)</f>
        <v>Gast</v>
      </c>
      <c r="C20" s="23">
        <v>1</v>
      </c>
      <c r="D20" s="13"/>
      <c r="E20" s="13"/>
      <c r="F20" s="57"/>
      <c r="G20" s="12" t="str">
        <f t="shared" si="0"/>
        <v>Damen 4</v>
      </c>
      <c r="H20" s="62" t="str">
        <f t="shared" si="2"/>
        <v>Bitte Jahrgang eintragen !</v>
      </c>
      <c r="I20" s="3"/>
      <c r="J20" s="75">
        <f t="shared" si="3"/>
        <v>0</v>
      </c>
      <c r="K20" s="75" t="str">
        <f t="shared" si="4"/>
        <v>Damen</v>
      </c>
      <c r="L20" s="75">
        <f t="shared" si="5"/>
        <v>4</v>
      </c>
      <c r="M20" s="75">
        <f t="shared" si="6"/>
        <v>4</v>
      </c>
      <c r="N20" s="75" t="str">
        <f t="shared" si="1"/>
        <v>Damen 4</v>
      </c>
      <c r="O20" s="75">
        <v>18</v>
      </c>
      <c r="P20" s="74" t="s">
        <v>47</v>
      </c>
      <c r="Q20" s="74" t="s">
        <v>25</v>
      </c>
      <c r="R20" s="76"/>
      <c r="V20" s="73">
        <f t="shared" si="7"/>
        <v>0</v>
      </c>
    </row>
    <row r="21" spans="1:22" ht="21" customHeight="1" thickBot="1" x14ac:dyDescent="0.25">
      <c r="A21" s="11">
        <v>10</v>
      </c>
      <c r="B21" s="55" t="str">
        <f>VLOOKUP('Eisstock Mannschaft'!$L$4,'Eisstock Mannschaft'!$N$2:$P$29,3,FALSE)</f>
        <v>Gast</v>
      </c>
      <c r="C21" s="23">
        <v>1</v>
      </c>
      <c r="D21" s="13"/>
      <c r="E21" s="13"/>
      <c r="F21" s="57"/>
      <c r="G21" s="12" t="str">
        <f t="shared" si="0"/>
        <v>Damen 4</v>
      </c>
      <c r="H21" s="62" t="str">
        <f t="shared" si="2"/>
        <v>Bitte Jahrgang eintragen !</v>
      </c>
      <c r="I21" s="3"/>
      <c r="J21" s="75">
        <f t="shared" si="3"/>
        <v>0</v>
      </c>
      <c r="K21" s="75" t="str">
        <f t="shared" si="4"/>
        <v>Damen</v>
      </c>
      <c r="L21" s="75">
        <f t="shared" si="5"/>
        <v>4</v>
      </c>
      <c r="M21" s="75">
        <f t="shared" si="6"/>
        <v>4</v>
      </c>
      <c r="N21" s="75" t="str">
        <f t="shared" si="1"/>
        <v>Damen 4</v>
      </c>
      <c r="O21" s="75">
        <v>19</v>
      </c>
      <c r="P21" s="74" t="s">
        <v>47</v>
      </c>
      <c r="Q21" s="74" t="s">
        <v>25</v>
      </c>
      <c r="R21" s="76"/>
      <c r="V21" s="73">
        <f t="shared" si="7"/>
        <v>0</v>
      </c>
    </row>
    <row r="22" spans="1:22" ht="21" customHeight="1" thickBot="1" x14ac:dyDescent="0.25">
      <c r="A22" s="11">
        <v>11</v>
      </c>
      <c r="B22" s="55" t="str">
        <f>VLOOKUP('Eisstock Mannschaft'!$L$4,'Eisstock Mannschaft'!$N$2:$P$29,3,FALSE)</f>
        <v>Gast</v>
      </c>
      <c r="C22" s="23">
        <v>1</v>
      </c>
      <c r="D22" s="13"/>
      <c r="E22" s="13"/>
      <c r="F22" s="57"/>
      <c r="G22" s="12" t="str">
        <f t="shared" si="0"/>
        <v>Damen 4</v>
      </c>
      <c r="H22" s="62" t="str">
        <f t="shared" si="2"/>
        <v>Bitte Jahrgang eintragen !</v>
      </c>
      <c r="I22" s="3"/>
      <c r="J22" s="75">
        <f t="shared" si="3"/>
        <v>0</v>
      </c>
      <c r="K22" s="75" t="str">
        <f t="shared" si="4"/>
        <v>Damen</v>
      </c>
      <c r="L22" s="75">
        <f t="shared" si="5"/>
        <v>4</v>
      </c>
      <c r="M22" s="75">
        <f t="shared" si="6"/>
        <v>4</v>
      </c>
      <c r="N22" s="75" t="str">
        <f t="shared" si="1"/>
        <v>Damen 4</v>
      </c>
      <c r="O22" s="75">
        <v>20</v>
      </c>
      <c r="P22" s="74" t="s">
        <v>47</v>
      </c>
      <c r="Q22" s="74" t="s">
        <v>25</v>
      </c>
      <c r="R22" s="76"/>
      <c r="V22" s="73">
        <f t="shared" si="7"/>
        <v>0</v>
      </c>
    </row>
    <row r="23" spans="1:22" ht="21" customHeight="1" thickBot="1" x14ac:dyDescent="0.25">
      <c r="A23" s="11">
        <v>12</v>
      </c>
      <c r="B23" s="55" t="str">
        <f>VLOOKUP('Eisstock Mannschaft'!$L$4,'Eisstock Mannschaft'!$N$2:$P$29,3,FALSE)</f>
        <v>Gast</v>
      </c>
      <c r="C23" s="23">
        <v>2</v>
      </c>
      <c r="D23" s="13"/>
      <c r="E23" s="13"/>
      <c r="F23" s="57"/>
      <c r="G23" s="12" t="str">
        <f t="shared" si="0"/>
        <v>Herren 4</v>
      </c>
      <c r="H23" s="62" t="str">
        <f t="shared" si="2"/>
        <v>Bitte Jahrgang eintragen !</v>
      </c>
      <c r="I23" s="3"/>
      <c r="J23" s="75">
        <f t="shared" si="3"/>
        <v>0</v>
      </c>
      <c r="K23" s="75" t="str">
        <f t="shared" si="4"/>
        <v>Herren</v>
      </c>
      <c r="L23" s="75">
        <f t="shared" si="5"/>
        <v>4</v>
      </c>
      <c r="M23" s="75">
        <f t="shared" si="6"/>
        <v>4</v>
      </c>
      <c r="N23" s="75" t="str">
        <f t="shared" si="1"/>
        <v>Herren 4</v>
      </c>
      <c r="O23" s="75">
        <v>21</v>
      </c>
      <c r="P23" s="74" t="s">
        <v>47</v>
      </c>
      <c r="Q23" s="74" t="s">
        <v>25</v>
      </c>
      <c r="R23" s="76"/>
      <c r="V23" s="73">
        <f t="shared" si="7"/>
        <v>0</v>
      </c>
    </row>
    <row r="24" spans="1:22" ht="21" customHeight="1" thickBot="1" x14ac:dyDescent="0.25">
      <c r="A24" s="11">
        <v>13</v>
      </c>
      <c r="B24" s="55" t="str">
        <f>VLOOKUP('Eisstock Mannschaft'!$L$4,'Eisstock Mannschaft'!$N$2:$P$29,3,FALSE)</f>
        <v>Gast</v>
      </c>
      <c r="C24" s="23">
        <v>2</v>
      </c>
      <c r="D24" s="13"/>
      <c r="E24" s="13"/>
      <c r="F24" s="57"/>
      <c r="G24" s="12" t="str">
        <f t="shared" si="0"/>
        <v>Herren 4</v>
      </c>
      <c r="H24" s="62" t="str">
        <f t="shared" si="2"/>
        <v>Bitte Jahrgang eintragen !</v>
      </c>
      <c r="I24" s="3"/>
      <c r="J24" s="75">
        <f t="shared" si="3"/>
        <v>0</v>
      </c>
      <c r="K24" s="75" t="str">
        <f t="shared" si="4"/>
        <v>Herren</v>
      </c>
      <c r="L24" s="75">
        <f t="shared" si="5"/>
        <v>4</v>
      </c>
      <c r="M24" s="75">
        <f t="shared" si="6"/>
        <v>4</v>
      </c>
      <c r="N24" s="75" t="str">
        <f t="shared" si="1"/>
        <v>Herren 4</v>
      </c>
      <c r="O24" s="75">
        <v>22</v>
      </c>
      <c r="P24" s="74" t="s">
        <v>47</v>
      </c>
      <c r="Q24" s="74" t="s">
        <v>25</v>
      </c>
      <c r="R24" s="76"/>
      <c r="V24" s="73">
        <f t="shared" si="7"/>
        <v>0</v>
      </c>
    </row>
    <row r="25" spans="1:22" ht="21" customHeight="1" thickBot="1" x14ac:dyDescent="0.25">
      <c r="A25" s="11">
        <v>14</v>
      </c>
      <c r="B25" s="55" t="str">
        <f>VLOOKUP('Eisstock Mannschaft'!$L$4,'Eisstock Mannschaft'!$N$2:$P$29,3,FALSE)</f>
        <v>Gast</v>
      </c>
      <c r="C25" s="23">
        <v>2</v>
      </c>
      <c r="D25" s="13"/>
      <c r="E25" s="13"/>
      <c r="F25" s="23"/>
      <c r="G25" s="12" t="str">
        <f t="shared" si="0"/>
        <v>Herren 4</v>
      </c>
      <c r="H25" s="62" t="str">
        <f t="shared" si="2"/>
        <v>Bitte Jahrgang eintragen !</v>
      </c>
      <c r="I25" s="3"/>
      <c r="J25" s="75">
        <f t="shared" si="3"/>
        <v>0</v>
      </c>
      <c r="K25" s="75" t="str">
        <f t="shared" si="4"/>
        <v>Herren</v>
      </c>
      <c r="L25" s="75">
        <f t="shared" si="5"/>
        <v>4</v>
      </c>
      <c r="M25" s="75">
        <f t="shared" si="6"/>
        <v>4</v>
      </c>
      <c r="N25" s="75" t="str">
        <f t="shared" si="1"/>
        <v>Herren 4</v>
      </c>
      <c r="O25" s="75">
        <v>23</v>
      </c>
      <c r="P25" s="74" t="s">
        <v>47</v>
      </c>
      <c r="Q25" s="74" t="s">
        <v>25</v>
      </c>
      <c r="R25" s="76"/>
      <c r="V25" s="73">
        <f t="shared" si="7"/>
        <v>0</v>
      </c>
    </row>
    <row r="26" spans="1:22" ht="21" customHeight="1" thickBot="1" x14ac:dyDescent="0.25">
      <c r="A26" s="11">
        <v>15</v>
      </c>
      <c r="B26" s="55" t="str">
        <f>VLOOKUP('Eisstock Mannschaft'!$L$4,'Eisstock Mannschaft'!$N$2:$P$29,3,FALSE)</f>
        <v>Gast</v>
      </c>
      <c r="C26" s="23">
        <v>2</v>
      </c>
      <c r="D26" s="13"/>
      <c r="E26" s="13"/>
      <c r="F26" s="57"/>
      <c r="G26" s="12" t="str">
        <f t="shared" si="0"/>
        <v>Herren 4</v>
      </c>
      <c r="H26" s="62" t="str">
        <f t="shared" si="2"/>
        <v>Bitte Jahrgang eintragen !</v>
      </c>
      <c r="I26" s="3"/>
      <c r="J26" s="75">
        <f t="shared" si="3"/>
        <v>0</v>
      </c>
      <c r="K26" s="75" t="str">
        <f t="shared" si="4"/>
        <v>Herren</v>
      </c>
      <c r="L26" s="75">
        <f t="shared" si="5"/>
        <v>4</v>
      </c>
      <c r="M26" s="75">
        <f t="shared" si="6"/>
        <v>4</v>
      </c>
      <c r="N26" s="75" t="str">
        <f t="shared" si="1"/>
        <v>Herren 4</v>
      </c>
      <c r="O26" s="75">
        <v>24</v>
      </c>
      <c r="P26" s="74" t="s">
        <v>47</v>
      </c>
      <c r="Q26" s="74" t="s">
        <v>25</v>
      </c>
      <c r="R26" s="76"/>
      <c r="V26" s="73">
        <f t="shared" si="7"/>
        <v>0</v>
      </c>
    </row>
    <row r="27" spans="1:22" ht="21" customHeight="1" thickBot="1" x14ac:dyDescent="0.25">
      <c r="A27" s="11">
        <v>16</v>
      </c>
      <c r="B27" s="55" t="str">
        <f>VLOOKUP('Eisstock Mannschaft'!$L$4,'Eisstock Mannschaft'!$N$2:$P$29,3,FALSE)</f>
        <v>Gast</v>
      </c>
      <c r="C27" s="23">
        <v>2</v>
      </c>
      <c r="D27" s="13"/>
      <c r="E27" s="13"/>
      <c r="F27" s="23"/>
      <c r="G27" s="12" t="str">
        <f t="shared" si="0"/>
        <v>Herren 4</v>
      </c>
      <c r="H27" s="62" t="str">
        <f t="shared" si="2"/>
        <v>Bitte Jahrgang eintragen !</v>
      </c>
      <c r="I27" s="3"/>
      <c r="J27" s="75">
        <f t="shared" si="3"/>
        <v>0</v>
      </c>
      <c r="K27" s="75" t="str">
        <f t="shared" si="4"/>
        <v>Herren</v>
      </c>
      <c r="L27" s="75">
        <f t="shared" si="5"/>
        <v>4</v>
      </c>
      <c r="M27" s="75">
        <f t="shared" si="6"/>
        <v>4</v>
      </c>
      <c r="N27" s="75" t="str">
        <f t="shared" si="1"/>
        <v>Herren 4</v>
      </c>
      <c r="O27" s="75">
        <v>25</v>
      </c>
      <c r="P27" s="74" t="s">
        <v>47</v>
      </c>
      <c r="Q27" s="74" t="s">
        <v>25</v>
      </c>
      <c r="R27" s="76"/>
      <c r="V27" s="73">
        <f t="shared" si="7"/>
        <v>0</v>
      </c>
    </row>
    <row r="28" spans="1:22" ht="21" customHeight="1" thickBot="1" x14ac:dyDescent="0.25">
      <c r="A28" s="11">
        <v>17</v>
      </c>
      <c r="B28" s="55" t="str">
        <f>VLOOKUP('Eisstock Mannschaft'!$L$4,'Eisstock Mannschaft'!$N$2:$P$29,3,FALSE)</f>
        <v>Gast</v>
      </c>
      <c r="C28" s="23">
        <v>2</v>
      </c>
      <c r="D28" s="13"/>
      <c r="E28" s="13"/>
      <c r="F28" s="57"/>
      <c r="G28" s="12" t="str">
        <f t="shared" si="0"/>
        <v>Herren 4</v>
      </c>
      <c r="H28" s="62" t="str">
        <f t="shared" si="2"/>
        <v>Bitte Jahrgang eintragen !</v>
      </c>
      <c r="I28" s="3"/>
      <c r="J28" s="75">
        <f t="shared" si="3"/>
        <v>0</v>
      </c>
      <c r="K28" s="75" t="str">
        <f t="shared" si="4"/>
        <v>Herren</v>
      </c>
      <c r="L28" s="75">
        <f t="shared" si="5"/>
        <v>4</v>
      </c>
      <c r="M28" s="75">
        <f t="shared" si="6"/>
        <v>4</v>
      </c>
      <c r="N28" s="75" t="str">
        <f t="shared" si="1"/>
        <v>Herren 4</v>
      </c>
      <c r="O28" s="75">
        <v>26</v>
      </c>
      <c r="P28" s="74" t="s">
        <v>47</v>
      </c>
      <c r="Q28" s="74" t="s">
        <v>25</v>
      </c>
      <c r="R28" s="76"/>
      <c r="V28" s="73">
        <f t="shared" si="7"/>
        <v>0</v>
      </c>
    </row>
    <row r="29" spans="1:22" ht="21" customHeight="1" thickBot="1" x14ac:dyDescent="0.25">
      <c r="A29" s="11">
        <v>18</v>
      </c>
      <c r="B29" s="55" t="str">
        <f>VLOOKUP('Eisstock Mannschaft'!$L$4,'Eisstock Mannschaft'!$N$2:$P$29,3,FALSE)</f>
        <v>Gast</v>
      </c>
      <c r="C29" s="23">
        <v>2</v>
      </c>
      <c r="D29" s="13"/>
      <c r="E29" s="13"/>
      <c r="F29" s="23"/>
      <c r="G29" s="12" t="str">
        <f t="shared" si="0"/>
        <v>Herren 4</v>
      </c>
      <c r="H29" s="62" t="str">
        <f t="shared" si="2"/>
        <v>Bitte Jahrgang eintragen !</v>
      </c>
      <c r="I29" s="3"/>
      <c r="J29" s="75">
        <f t="shared" si="3"/>
        <v>0</v>
      </c>
      <c r="K29" s="75" t="str">
        <f t="shared" si="4"/>
        <v>Herren</v>
      </c>
      <c r="L29" s="75">
        <f t="shared" si="5"/>
        <v>4</v>
      </c>
      <c r="M29" s="75">
        <f t="shared" si="6"/>
        <v>4</v>
      </c>
      <c r="N29" s="75" t="str">
        <f t="shared" si="1"/>
        <v>Herren 4</v>
      </c>
      <c r="O29" s="75">
        <v>27</v>
      </c>
      <c r="P29" s="74" t="s">
        <v>47</v>
      </c>
      <c r="Q29" s="74" t="s">
        <v>25</v>
      </c>
      <c r="R29" s="76"/>
      <c r="V29" s="73">
        <f t="shared" si="7"/>
        <v>0</v>
      </c>
    </row>
    <row r="30" spans="1:22" ht="21" customHeight="1" thickBot="1" x14ac:dyDescent="0.25">
      <c r="A30" s="11">
        <v>19</v>
      </c>
      <c r="B30" s="55" t="str">
        <f>VLOOKUP('Eisstock Mannschaft'!$L$4,'Eisstock Mannschaft'!$N$2:$P$29,3,FALSE)</f>
        <v>Gast</v>
      </c>
      <c r="C30" s="23">
        <v>2</v>
      </c>
      <c r="D30" s="13"/>
      <c r="E30" s="13"/>
      <c r="F30" s="57"/>
      <c r="G30" s="12" t="str">
        <f t="shared" si="0"/>
        <v>Herren 4</v>
      </c>
      <c r="H30" s="62" t="str">
        <f t="shared" si="2"/>
        <v>Bitte Jahrgang eintragen !</v>
      </c>
      <c r="I30" s="3"/>
      <c r="J30" s="75">
        <f t="shared" si="3"/>
        <v>0</v>
      </c>
      <c r="K30" s="75" t="str">
        <f t="shared" si="4"/>
        <v>Herren</v>
      </c>
      <c r="L30" s="75">
        <f t="shared" si="5"/>
        <v>4</v>
      </c>
      <c r="M30" s="75">
        <f t="shared" si="6"/>
        <v>4</v>
      </c>
      <c r="N30" s="75" t="str">
        <f t="shared" si="1"/>
        <v>Herren 4</v>
      </c>
      <c r="O30" s="75">
        <v>28</v>
      </c>
      <c r="P30" s="74" t="s">
        <v>47</v>
      </c>
      <c r="Q30" s="74" t="s">
        <v>25</v>
      </c>
      <c r="R30" s="76"/>
      <c r="V30" s="73">
        <f t="shared" si="7"/>
        <v>0</v>
      </c>
    </row>
    <row r="31" spans="1:22" ht="21" customHeight="1" x14ac:dyDescent="0.2">
      <c r="A31" s="14">
        <v>20</v>
      </c>
      <c r="B31" s="15" t="str">
        <f>VLOOKUP('Eisstock Mannschaft'!$L$4,'Eisstock Mannschaft'!$N$2:$P$29,3,FALSE)</f>
        <v>Gast</v>
      </c>
      <c r="C31" s="24">
        <v>2</v>
      </c>
      <c r="D31" s="13"/>
      <c r="E31" s="16"/>
      <c r="F31" s="23"/>
      <c r="G31" s="15" t="str">
        <f t="shared" si="0"/>
        <v>Herren 4</v>
      </c>
      <c r="H31" s="63" t="str">
        <f t="shared" si="2"/>
        <v>Bitte Jahrgang eintragen !</v>
      </c>
      <c r="I31" s="3"/>
      <c r="J31" s="75">
        <f t="shared" si="3"/>
        <v>0</v>
      </c>
      <c r="K31" s="75" t="str">
        <f t="shared" si="4"/>
        <v>Herren</v>
      </c>
      <c r="L31" s="75">
        <f t="shared" si="5"/>
        <v>4</v>
      </c>
      <c r="M31" s="75">
        <f t="shared" si="6"/>
        <v>4</v>
      </c>
      <c r="N31" s="75" t="str">
        <f t="shared" si="1"/>
        <v>Herren 4</v>
      </c>
      <c r="O31" s="75">
        <v>29</v>
      </c>
      <c r="P31" s="74" t="s">
        <v>47</v>
      </c>
      <c r="Q31" s="74" t="s">
        <v>25</v>
      </c>
      <c r="R31" s="76"/>
      <c r="V31" s="73">
        <f t="shared" si="7"/>
        <v>0</v>
      </c>
    </row>
    <row r="32" spans="1:22" x14ac:dyDescent="0.2">
      <c r="D32" s="6">
        <f>COUNTIF(D12:D31,"*")</f>
        <v>0</v>
      </c>
      <c r="J32" s="75"/>
      <c r="K32" s="75"/>
      <c r="L32" s="75"/>
      <c r="M32" s="75"/>
      <c r="N32" s="75"/>
      <c r="O32" s="75"/>
      <c r="P32" s="75"/>
      <c r="Q32" s="75"/>
    </row>
    <row r="33" spans="10:17" x14ac:dyDescent="0.2">
      <c r="J33" s="75"/>
      <c r="K33" s="75"/>
      <c r="L33" s="75"/>
      <c r="M33" s="75"/>
      <c r="N33" s="75"/>
      <c r="O33" s="75"/>
      <c r="P33" s="75"/>
      <c r="Q33" s="75"/>
    </row>
  </sheetData>
  <protectedRanges>
    <protectedRange sqref="C10:F31" name="Bereich1"/>
  </protectedRanges>
  <mergeCells count="13">
    <mergeCell ref="I10:I11"/>
    <mergeCell ref="B10:B11"/>
    <mergeCell ref="G10:G11"/>
    <mergeCell ref="E10:E11"/>
    <mergeCell ref="F10:F11"/>
    <mergeCell ref="D10:D11"/>
    <mergeCell ref="C10:C11"/>
    <mergeCell ref="B3:E4"/>
    <mergeCell ref="B6:C6"/>
    <mergeCell ref="B7:F7"/>
    <mergeCell ref="A1:F1"/>
    <mergeCell ref="H10:H11"/>
    <mergeCell ref="A10:A11"/>
  </mergeCells>
  <phoneticPr fontId="3" type="noConversion"/>
  <conditionalFormatting sqref="C13:C31 G12:G30">
    <cfRule type="expression" dxfId="14" priority="1" stopIfTrue="1">
      <formula>$J12=0</formula>
    </cfRule>
  </conditionalFormatting>
  <conditionalFormatting sqref="B12:B31">
    <cfRule type="expression" dxfId="13" priority="2" stopIfTrue="1">
      <formula>J12=0</formula>
    </cfRule>
  </conditionalFormatting>
  <conditionalFormatting sqref="H12:H31">
    <cfRule type="expression" dxfId="12" priority="3" stopIfTrue="1">
      <formula>$V12=0</formula>
    </cfRule>
  </conditionalFormatting>
  <conditionalFormatting sqref="C12">
    <cfRule type="expression" dxfId="11" priority="4" stopIfTrue="1">
      <formula>$J$12=0</formula>
    </cfRule>
  </conditionalFormatting>
  <conditionalFormatting sqref="G31">
    <cfRule type="expression" dxfId="10" priority="5" stopIfTrue="1">
      <formula>$J$31=0</formula>
    </cfRule>
  </conditionalFormatting>
  <pageMargins left="0.31" right="0.23" top="0" bottom="0" header="0" footer="0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4" r:id="rId4" name="Drop Down 6">
              <controlPr defaultSize="0" autoLine="0" autoPict="0">
                <anchor moveWithCells="1">
                  <from>
                    <xdr:col>2</xdr:col>
                    <xdr:colOff>47625</xdr:colOff>
                    <xdr:row>11</xdr:row>
                    <xdr:rowOff>28575</xdr:rowOff>
                  </from>
                  <to>
                    <xdr:col>2</xdr:col>
                    <xdr:colOff>647700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5" name="Drop Down 7">
              <controlPr defaultSize="0" autoLine="0" autoPict="0">
                <anchor moveWithCells="1">
                  <from>
                    <xdr:col>2</xdr:col>
                    <xdr:colOff>47625</xdr:colOff>
                    <xdr:row>12</xdr:row>
                    <xdr:rowOff>28575</xdr:rowOff>
                  </from>
                  <to>
                    <xdr:col>2</xdr:col>
                    <xdr:colOff>647700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6" name="Drop Down 10">
              <controlPr defaultSize="0" autoLine="0" autoPict="0">
                <anchor moveWithCells="1">
                  <from>
                    <xdr:col>2</xdr:col>
                    <xdr:colOff>47625</xdr:colOff>
                    <xdr:row>13</xdr:row>
                    <xdr:rowOff>28575</xdr:rowOff>
                  </from>
                  <to>
                    <xdr:col>2</xdr:col>
                    <xdr:colOff>647700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7" name="Drop Down 11">
              <controlPr defaultSize="0" autoLine="0" autoPict="0">
                <anchor moveWithCells="1">
                  <from>
                    <xdr:col>2</xdr:col>
                    <xdr:colOff>47625</xdr:colOff>
                    <xdr:row>14</xdr:row>
                    <xdr:rowOff>28575</xdr:rowOff>
                  </from>
                  <to>
                    <xdr:col>2</xdr:col>
                    <xdr:colOff>647700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8" name="Drop Down 12">
              <controlPr defaultSize="0" autoLine="0" autoPict="0">
                <anchor moveWithCells="1">
                  <from>
                    <xdr:col>2</xdr:col>
                    <xdr:colOff>47625</xdr:colOff>
                    <xdr:row>15</xdr:row>
                    <xdr:rowOff>28575</xdr:rowOff>
                  </from>
                  <to>
                    <xdr:col>2</xdr:col>
                    <xdr:colOff>647700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9" name="Drop Down 13">
              <controlPr defaultSize="0" autoLine="0" autoPict="0">
                <anchor moveWithCells="1">
                  <from>
                    <xdr:col>2</xdr:col>
                    <xdr:colOff>47625</xdr:colOff>
                    <xdr:row>16</xdr:row>
                    <xdr:rowOff>28575</xdr:rowOff>
                  </from>
                  <to>
                    <xdr:col>2</xdr:col>
                    <xdr:colOff>647700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0" name="Drop Down 14">
              <controlPr defaultSize="0" autoLine="0" autoPict="0">
                <anchor moveWithCells="1">
                  <from>
                    <xdr:col>2</xdr:col>
                    <xdr:colOff>47625</xdr:colOff>
                    <xdr:row>17</xdr:row>
                    <xdr:rowOff>28575</xdr:rowOff>
                  </from>
                  <to>
                    <xdr:col>2</xdr:col>
                    <xdr:colOff>647700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1" name="Drop Down 15">
              <controlPr defaultSize="0" autoLine="0" autoPict="0">
                <anchor moveWithCells="1">
                  <from>
                    <xdr:col>2</xdr:col>
                    <xdr:colOff>47625</xdr:colOff>
                    <xdr:row>18</xdr:row>
                    <xdr:rowOff>28575</xdr:rowOff>
                  </from>
                  <to>
                    <xdr:col>2</xdr:col>
                    <xdr:colOff>647700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2" name="Drop Down 16">
              <controlPr defaultSize="0" autoLine="0" autoPict="0">
                <anchor moveWithCells="1">
                  <from>
                    <xdr:col>2</xdr:col>
                    <xdr:colOff>47625</xdr:colOff>
                    <xdr:row>19</xdr:row>
                    <xdr:rowOff>28575</xdr:rowOff>
                  </from>
                  <to>
                    <xdr:col>2</xdr:col>
                    <xdr:colOff>647700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3" name="Drop Down 17">
              <controlPr defaultSize="0" autoLine="0" autoPict="0">
                <anchor moveWithCells="1">
                  <from>
                    <xdr:col>2</xdr:col>
                    <xdr:colOff>47625</xdr:colOff>
                    <xdr:row>20</xdr:row>
                    <xdr:rowOff>28575</xdr:rowOff>
                  </from>
                  <to>
                    <xdr:col>2</xdr:col>
                    <xdr:colOff>647700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4" name="Drop Down 18">
              <controlPr defaultSize="0" autoLine="0" autoPict="0">
                <anchor moveWithCells="1">
                  <from>
                    <xdr:col>2</xdr:col>
                    <xdr:colOff>47625</xdr:colOff>
                    <xdr:row>21</xdr:row>
                    <xdr:rowOff>28575</xdr:rowOff>
                  </from>
                  <to>
                    <xdr:col>2</xdr:col>
                    <xdr:colOff>647700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5" name="Drop Down 19">
              <controlPr defaultSize="0" autoLine="0" autoPict="0">
                <anchor moveWithCells="1">
                  <from>
                    <xdr:col>2</xdr:col>
                    <xdr:colOff>47625</xdr:colOff>
                    <xdr:row>22</xdr:row>
                    <xdr:rowOff>28575</xdr:rowOff>
                  </from>
                  <to>
                    <xdr:col>2</xdr:col>
                    <xdr:colOff>647700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6" name="Drop Down 20">
              <controlPr defaultSize="0" autoLine="0" autoPict="0">
                <anchor moveWithCells="1">
                  <from>
                    <xdr:col>2</xdr:col>
                    <xdr:colOff>47625</xdr:colOff>
                    <xdr:row>23</xdr:row>
                    <xdr:rowOff>28575</xdr:rowOff>
                  </from>
                  <to>
                    <xdr:col>2</xdr:col>
                    <xdr:colOff>647700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7" name="Drop Down 21">
              <controlPr defaultSize="0" autoLine="0" autoPict="0">
                <anchor moveWithCells="1">
                  <from>
                    <xdr:col>2</xdr:col>
                    <xdr:colOff>47625</xdr:colOff>
                    <xdr:row>24</xdr:row>
                    <xdr:rowOff>28575</xdr:rowOff>
                  </from>
                  <to>
                    <xdr:col>2</xdr:col>
                    <xdr:colOff>647700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8" name="Drop Down 22">
              <controlPr defaultSize="0" autoLine="0" autoPict="0">
                <anchor moveWithCells="1">
                  <from>
                    <xdr:col>2</xdr:col>
                    <xdr:colOff>47625</xdr:colOff>
                    <xdr:row>25</xdr:row>
                    <xdr:rowOff>28575</xdr:rowOff>
                  </from>
                  <to>
                    <xdr:col>2</xdr:col>
                    <xdr:colOff>647700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9" name="Drop Down 23">
              <controlPr defaultSize="0" autoLine="0" autoPict="0">
                <anchor moveWithCells="1">
                  <from>
                    <xdr:col>2</xdr:col>
                    <xdr:colOff>47625</xdr:colOff>
                    <xdr:row>26</xdr:row>
                    <xdr:rowOff>28575</xdr:rowOff>
                  </from>
                  <to>
                    <xdr:col>2</xdr:col>
                    <xdr:colOff>647700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0" name="Drop Down 24">
              <controlPr defaultSize="0" autoLine="0" autoPict="0">
                <anchor moveWithCells="1">
                  <from>
                    <xdr:col>2</xdr:col>
                    <xdr:colOff>47625</xdr:colOff>
                    <xdr:row>27</xdr:row>
                    <xdr:rowOff>28575</xdr:rowOff>
                  </from>
                  <to>
                    <xdr:col>2</xdr:col>
                    <xdr:colOff>647700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1" name="Drop Down 25">
              <controlPr defaultSize="0" autoLine="0" autoPict="0">
                <anchor moveWithCells="1">
                  <from>
                    <xdr:col>2</xdr:col>
                    <xdr:colOff>47625</xdr:colOff>
                    <xdr:row>28</xdr:row>
                    <xdr:rowOff>28575</xdr:rowOff>
                  </from>
                  <to>
                    <xdr:col>2</xdr:col>
                    <xdr:colOff>647700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2" name="Drop Down 26">
              <controlPr defaultSize="0" autoLine="0" autoPict="0">
                <anchor moveWithCells="1">
                  <from>
                    <xdr:col>2</xdr:col>
                    <xdr:colOff>47625</xdr:colOff>
                    <xdr:row>29</xdr:row>
                    <xdr:rowOff>28575</xdr:rowOff>
                  </from>
                  <to>
                    <xdr:col>2</xdr:col>
                    <xdr:colOff>647700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3" name="Drop Down 27">
              <controlPr defaultSize="0" autoLine="0" autoPict="0">
                <anchor moveWithCells="1">
                  <from>
                    <xdr:col>2</xdr:col>
                    <xdr:colOff>47625</xdr:colOff>
                    <xdr:row>30</xdr:row>
                    <xdr:rowOff>28575</xdr:rowOff>
                  </from>
                  <to>
                    <xdr:col>2</xdr:col>
                    <xdr:colOff>647700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3"/>
  <sheetViews>
    <sheetView showGridLines="0" workbookViewId="0">
      <pane ySplit="11" topLeftCell="A12" activePane="bottomLeft" state="frozen"/>
      <selection pane="bottomLeft" activeCell="B17" sqref="B17"/>
    </sheetView>
  </sheetViews>
  <sheetFormatPr baseColWidth="10" defaultRowHeight="12.75" x14ac:dyDescent="0.2"/>
  <cols>
    <col min="1" max="1" width="4.7109375" customWidth="1"/>
    <col min="2" max="2" width="8.5703125" customWidth="1"/>
    <col min="3" max="3" width="12.28515625" customWidth="1"/>
    <col min="4" max="4" width="27.28515625" customWidth="1"/>
    <col min="5" max="5" width="26.85546875" customWidth="1"/>
    <col min="6" max="6" width="11.42578125" style="73" hidden="1" customWidth="1"/>
    <col min="7" max="7" width="9.5703125" style="73" hidden="1" customWidth="1"/>
    <col min="8" max="15" width="11.42578125" style="73" hidden="1" customWidth="1"/>
    <col min="16" max="16" width="11.42578125" hidden="1" customWidth="1"/>
    <col min="17" max="18" width="11.42578125" customWidth="1"/>
  </cols>
  <sheetData>
    <row r="1" spans="1:15" s="2" customFormat="1" ht="25.5" customHeight="1" x14ac:dyDescent="0.2">
      <c r="A1" s="107" t="s">
        <v>106</v>
      </c>
      <c r="B1" s="108"/>
      <c r="C1" s="108"/>
      <c r="D1" s="108"/>
      <c r="E1" s="108"/>
      <c r="F1" s="71"/>
      <c r="G1" s="71"/>
      <c r="H1" s="72"/>
      <c r="I1" s="72"/>
      <c r="J1" s="72"/>
      <c r="K1" s="71"/>
      <c r="L1" s="71"/>
      <c r="M1" s="71"/>
      <c r="N1" s="71"/>
      <c r="O1" s="71"/>
    </row>
    <row r="2" spans="1:15" ht="3.75" customHeight="1" x14ac:dyDescent="0.2">
      <c r="H2" s="74"/>
      <c r="I2" s="74"/>
      <c r="J2" s="74"/>
    </row>
    <row r="3" spans="1:15" ht="14.25" customHeight="1" x14ac:dyDescent="0.2">
      <c r="B3" s="112" t="s">
        <v>104</v>
      </c>
      <c r="C3" s="113"/>
      <c r="D3" s="113"/>
      <c r="E3" s="113"/>
      <c r="H3" s="74">
        <v>1</v>
      </c>
      <c r="I3" s="74" t="s">
        <v>44</v>
      </c>
      <c r="J3" s="75" t="s">
        <v>44</v>
      </c>
      <c r="K3" s="76"/>
    </row>
    <row r="4" spans="1:15" ht="35.25" customHeight="1" x14ac:dyDescent="0.2">
      <c r="B4" s="113"/>
      <c r="C4" s="113"/>
      <c r="D4" s="113"/>
      <c r="E4" s="113"/>
      <c r="G4" s="77">
        <v>13</v>
      </c>
      <c r="H4" s="74">
        <v>2</v>
      </c>
      <c r="I4" s="74" t="s">
        <v>64</v>
      </c>
      <c r="J4" s="75" t="s">
        <v>65</v>
      </c>
      <c r="K4" s="76"/>
    </row>
    <row r="5" spans="1:15" ht="3.75" customHeight="1" x14ac:dyDescent="0.2">
      <c r="C5" s="8"/>
      <c r="H5" s="74">
        <v>3</v>
      </c>
      <c r="I5" s="74" t="s">
        <v>37</v>
      </c>
      <c r="J5" s="74" t="s">
        <v>45</v>
      </c>
      <c r="K5" s="76"/>
    </row>
    <row r="6" spans="1:15" ht="27.75" customHeight="1" x14ac:dyDescent="0.2">
      <c r="B6" s="114"/>
      <c r="C6" s="114"/>
      <c r="D6" s="1"/>
      <c r="E6" s="1"/>
      <c r="H6" s="74">
        <v>4</v>
      </c>
      <c r="I6" s="74" t="s">
        <v>38</v>
      </c>
      <c r="J6" s="75" t="s">
        <v>46</v>
      </c>
      <c r="K6" s="76"/>
    </row>
    <row r="7" spans="1:15" ht="10.5" customHeight="1" x14ac:dyDescent="0.2">
      <c r="B7" s="121" t="str">
        <f>IF('Eisstock Mannschaft'!L4=1,"bitte auf Tabellenblatt ""Eisstock Mannschaft"" Name des Amtes auswählen !!","")</f>
        <v/>
      </c>
      <c r="C7" s="121"/>
      <c r="D7" s="121"/>
      <c r="E7" s="121"/>
      <c r="H7" s="74">
        <v>5</v>
      </c>
      <c r="I7" s="74" t="s">
        <v>43</v>
      </c>
      <c r="J7" s="75" t="s">
        <v>66</v>
      </c>
      <c r="K7" s="76"/>
    </row>
    <row r="8" spans="1:15" x14ac:dyDescent="0.2">
      <c r="D8" s="1"/>
      <c r="E8" s="1"/>
      <c r="H8" s="74">
        <v>6</v>
      </c>
      <c r="I8" s="74" t="s">
        <v>40</v>
      </c>
      <c r="J8" s="75" t="s">
        <v>67</v>
      </c>
      <c r="K8" s="76"/>
    </row>
    <row r="9" spans="1:15" ht="7.5" customHeight="1" x14ac:dyDescent="0.2">
      <c r="H9" s="74">
        <v>7</v>
      </c>
      <c r="I9" s="74" t="s">
        <v>41</v>
      </c>
      <c r="J9" s="75" t="s">
        <v>68</v>
      </c>
      <c r="K9" s="76"/>
    </row>
    <row r="10" spans="1:15" s="4" customFormat="1" ht="12.75" customHeight="1" x14ac:dyDescent="0.2">
      <c r="A10" s="110" t="s">
        <v>2</v>
      </c>
      <c r="B10" s="110" t="s">
        <v>22</v>
      </c>
      <c r="C10" s="110" t="s">
        <v>5</v>
      </c>
      <c r="D10" s="102" t="s">
        <v>4</v>
      </c>
      <c r="E10" s="110" t="s">
        <v>33</v>
      </c>
      <c r="F10" s="78"/>
      <c r="G10" s="78"/>
      <c r="H10" s="74">
        <v>8</v>
      </c>
      <c r="I10" s="74" t="s">
        <v>42</v>
      </c>
      <c r="J10" s="75" t="s">
        <v>69</v>
      </c>
      <c r="K10" s="79"/>
      <c r="L10" s="78"/>
      <c r="M10" s="78"/>
      <c r="N10" s="78"/>
      <c r="O10" s="78"/>
    </row>
    <row r="11" spans="1:15" s="4" customFormat="1" x14ac:dyDescent="0.2">
      <c r="A11" s="117"/>
      <c r="B11" s="117"/>
      <c r="C11" s="117"/>
      <c r="D11" s="118"/>
      <c r="E11" s="117"/>
      <c r="F11" s="78"/>
      <c r="G11" s="78"/>
      <c r="H11" s="74">
        <v>9</v>
      </c>
      <c r="I11" s="74" t="s">
        <v>39</v>
      </c>
      <c r="J11" s="75" t="s">
        <v>70</v>
      </c>
      <c r="K11" s="79"/>
      <c r="L11" s="78"/>
      <c r="M11" s="78"/>
      <c r="N11" s="78"/>
      <c r="O11" s="78"/>
    </row>
    <row r="12" spans="1:15" ht="21" customHeight="1" x14ac:dyDescent="0.2">
      <c r="A12" s="56">
        <v>1</v>
      </c>
      <c r="B12" s="55" t="str">
        <f>VLOOKUP('Eisstock Mannschaft'!$L$4,'Eisstock Mannschaft'!$N$2:$P$29,3,FALSE)</f>
        <v>Gast</v>
      </c>
      <c r="C12" s="57">
        <v>2</v>
      </c>
      <c r="D12" s="95"/>
      <c r="E12" s="95"/>
      <c r="F12" s="75">
        <f>COUNTIF(D12:E12,"*")</f>
        <v>0</v>
      </c>
      <c r="G12" s="75" t="str">
        <f>IF(C12=1,"Damen",(IF(C12=2,"Herren")))</f>
        <v>Herren</v>
      </c>
      <c r="H12" s="75">
        <v>10</v>
      </c>
      <c r="I12" s="74" t="s">
        <v>47</v>
      </c>
      <c r="J12" s="74" t="s">
        <v>25</v>
      </c>
      <c r="K12" s="76"/>
      <c r="L12" s="96" t="s">
        <v>108</v>
      </c>
      <c r="O12" s="73">
        <f t="shared" ref="O12:O31" si="0">COUNTIF(D12:E12,"*")</f>
        <v>0</v>
      </c>
    </row>
    <row r="13" spans="1:15" ht="21" customHeight="1" x14ac:dyDescent="0.2">
      <c r="A13" s="11">
        <v>2</v>
      </c>
      <c r="B13" s="55" t="str">
        <f>VLOOKUP('Eisstock Mannschaft'!$L$4,'Eisstock Mannschaft'!$N$2:$P$29,3,FALSE)</f>
        <v>Gast</v>
      </c>
      <c r="C13" s="23">
        <v>1</v>
      </c>
      <c r="D13" s="13"/>
      <c r="E13" s="13"/>
      <c r="F13" s="75">
        <f t="shared" ref="F13:F31" si="1">COUNTIF(D13:E13,"*")</f>
        <v>0</v>
      </c>
      <c r="G13" s="75" t="str">
        <f t="shared" ref="G13:G31" si="2">IF(C13=1,"Damen",(IF(C13=2,"Herren")))</f>
        <v>Damen</v>
      </c>
      <c r="H13" s="75">
        <v>11</v>
      </c>
      <c r="I13" s="74" t="s">
        <v>47</v>
      </c>
      <c r="J13" s="74" t="s">
        <v>25</v>
      </c>
      <c r="K13" s="76"/>
      <c r="L13" s="73" t="s">
        <v>1</v>
      </c>
      <c r="O13" s="73">
        <f t="shared" si="0"/>
        <v>0</v>
      </c>
    </row>
    <row r="14" spans="1:15" ht="21" customHeight="1" x14ac:dyDescent="0.2">
      <c r="A14" s="11">
        <v>3</v>
      </c>
      <c r="B14" s="55" t="str">
        <f>VLOOKUP('Eisstock Mannschaft'!$L$4,'Eisstock Mannschaft'!$N$2:$P$29,3,FALSE)</f>
        <v>Gast</v>
      </c>
      <c r="C14" s="23">
        <v>2</v>
      </c>
      <c r="D14" s="13"/>
      <c r="E14" s="13"/>
      <c r="F14" s="75">
        <f t="shared" si="1"/>
        <v>0</v>
      </c>
      <c r="G14" s="75" t="str">
        <f t="shared" si="2"/>
        <v>Herren</v>
      </c>
      <c r="H14" s="75">
        <v>12</v>
      </c>
      <c r="I14" s="74" t="s">
        <v>47</v>
      </c>
      <c r="J14" s="74" t="s">
        <v>25</v>
      </c>
      <c r="K14" s="76"/>
      <c r="L14" s="73" t="s">
        <v>6</v>
      </c>
      <c r="O14" s="73">
        <f t="shared" si="0"/>
        <v>0</v>
      </c>
    </row>
    <row r="15" spans="1:15" ht="21" customHeight="1" x14ac:dyDescent="0.2">
      <c r="A15" s="11">
        <v>4</v>
      </c>
      <c r="B15" s="55" t="str">
        <f>VLOOKUP('Eisstock Mannschaft'!$L$4,'Eisstock Mannschaft'!$N$2:$P$29,3,FALSE)</f>
        <v>Gast</v>
      </c>
      <c r="C15" s="23">
        <v>2</v>
      </c>
      <c r="D15" s="13"/>
      <c r="E15" s="13"/>
      <c r="F15" s="75">
        <f t="shared" si="1"/>
        <v>0</v>
      </c>
      <c r="G15" s="75" t="str">
        <f t="shared" si="2"/>
        <v>Herren</v>
      </c>
      <c r="H15" s="75">
        <v>13</v>
      </c>
      <c r="I15" s="74" t="s">
        <v>47</v>
      </c>
      <c r="J15" s="74" t="s">
        <v>25</v>
      </c>
      <c r="K15" s="76"/>
      <c r="O15" s="73">
        <f t="shared" si="0"/>
        <v>0</v>
      </c>
    </row>
    <row r="16" spans="1:15" ht="21" customHeight="1" x14ac:dyDescent="0.2">
      <c r="A16" s="11">
        <v>5</v>
      </c>
      <c r="B16" s="55" t="str">
        <f>VLOOKUP('Eisstock Mannschaft'!$L$4,'Eisstock Mannschaft'!$N$2:$P$29,3,FALSE)</f>
        <v>Gast</v>
      </c>
      <c r="C16" s="23">
        <v>2</v>
      </c>
      <c r="D16" s="13"/>
      <c r="E16" s="13"/>
      <c r="F16" s="75">
        <f t="shared" si="1"/>
        <v>0</v>
      </c>
      <c r="G16" s="75" t="str">
        <f t="shared" si="2"/>
        <v>Herren</v>
      </c>
      <c r="H16" s="75">
        <v>14</v>
      </c>
      <c r="I16" s="74" t="s">
        <v>47</v>
      </c>
      <c r="J16" s="74" t="s">
        <v>25</v>
      </c>
      <c r="K16" s="76"/>
      <c r="O16" s="73">
        <f t="shared" si="0"/>
        <v>0</v>
      </c>
    </row>
    <row r="17" spans="1:15" ht="21" customHeight="1" x14ac:dyDescent="0.2">
      <c r="A17" s="11">
        <v>6</v>
      </c>
      <c r="B17" s="55" t="str">
        <f>VLOOKUP('Eisstock Mannschaft'!$L$4,'Eisstock Mannschaft'!$N$2:$P$29,3,FALSE)</f>
        <v>Gast</v>
      </c>
      <c r="C17" s="23">
        <v>2</v>
      </c>
      <c r="D17" s="13"/>
      <c r="E17" s="13"/>
      <c r="F17" s="75">
        <f t="shared" si="1"/>
        <v>0</v>
      </c>
      <c r="G17" s="75" t="str">
        <f t="shared" si="2"/>
        <v>Herren</v>
      </c>
      <c r="H17" s="75">
        <v>15</v>
      </c>
      <c r="I17" s="74" t="s">
        <v>47</v>
      </c>
      <c r="J17" s="74" t="s">
        <v>25</v>
      </c>
      <c r="K17" s="76"/>
      <c r="O17" s="73">
        <f t="shared" si="0"/>
        <v>0</v>
      </c>
    </row>
    <row r="18" spans="1:15" ht="21" customHeight="1" x14ac:dyDescent="0.2">
      <c r="A18" s="11">
        <v>7</v>
      </c>
      <c r="B18" s="55" t="str">
        <f>VLOOKUP('Eisstock Mannschaft'!$L$4,'Eisstock Mannschaft'!$N$2:$P$29,3,FALSE)</f>
        <v>Gast</v>
      </c>
      <c r="C18" s="23">
        <v>2</v>
      </c>
      <c r="D18" s="13"/>
      <c r="E18" s="13"/>
      <c r="F18" s="75">
        <f t="shared" si="1"/>
        <v>0</v>
      </c>
      <c r="G18" s="75" t="str">
        <f t="shared" si="2"/>
        <v>Herren</v>
      </c>
      <c r="H18" s="75">
        <v>16</v>
      </c>
      <c r="I18" s="74" t="s">
        <v>47</v>
      </c>
      <c r="J18" s="74" t="s">
        <v>25</v>
      </c>
      <c r="K18" s="76"/>
      <c r="O18" s="73">
        <f t="shared" si="0"/>
        <v>0</v>
      </c>
    </row>
    <row r="19" spans="1:15" ht="21" customHeight="1" x14ac:dyDescent="0.2">
      <c r="A19" s="11">
        <v>8</v>
      </c>
      <c r="B19" s="55" t="str">
        <f>VLOOKUP('Eisstock Mannschaft'!$L$4,'Eisstock Mannschaft'!$N$2:$P$29,3,FALSE)</f>
        <v>Gast</v>
      </c>
      <c r="C19" s="23">
        <v>1</v>
      </c>
      <c r="D19" s="13"/>
      <c r="E19" s="13"/>
      <c r="F19" s="75">
        <f t="shared" si="1"/>
        <v>0</v>
      </c>
      <c r="G19" s="75" t="str">
        <f t="shared" si="2"/>
        <v>Damen</v>
      </c>
      <c r="H19" s="75">
        <v>17</v>
      </c>
      <c r="I19" s="74" t="s">
        <v>47</v>
      </c>
      <c r="J19" s="74" t="s">
        <v>25</v>
      </c>
      <c r="K19" s="76"/>
      <c r="O19" s="73">
        <f t="shared" si="0"/>
        <v>0</v>
      </c>
    </row>
    <row r="20" spans="1:15" ht="21" customHeight="1" x14ac:dyDescent="0.2">
      <c r="A20" s="11">
        <v>9</v>
      </c>
      <c r="B20" s="55" t="str">
        <f>VLOOKUP('Eisstock Mannschaft'!$L$4,'Eisstock Mannschaft'!$N$2:$P$29,3,FALSE)</f>
        <v>Gast</v>
      </c>
      <c r="C20" s="23">
        <v>1</v>
      </c>
      <c r="D20" s="13"/>
      <c r="E20" s="13"/>
      <c r="F20" s="75">
        <f t="shared" si="1"/>
        <v>0</v>
      </c>
      <c r="G20" s="75" t="str">
        <f t="shared" si="2"/>
        <v>Damen</v>
      </c>
      <c r="H20" s="75">
        <v>18</v>
      </c>
      <c r="I20" s="74" t="s">
        <v>47</v>
      </c>
      <c r="J20" s="74" t="s">
        <v>25</v>
      </c>
      <c r="K20" s="76"/>
      <c r="O20" s="73">
        <f t="shared" si="0"/>
        <v>0</v>
      </c>
    </row>
    <row r="21" spans="1:15" ht="21" customHeight="1" x14ac:dyDescent="0.2">
      <c r="A21" s="11">
        <v>10</v>
      </c>
      <c r="B21" s="55" t="str">
        <f>VLOOKUP('Eisstock Mannschaft'!$L$4,'Eisstock Mannschaft'!$N$2:$P$29,3,FALSE)</f>
        <v>Gast</v>
      </c>
      <c r="C21" s="23">
        <v>2</v>
      </c>
      <c r="D21" s="13"/>
      <c r="E21" s="13"/>
      <c r="F21" s="75">
        <f t="shared" si="1"/>
        <v>0</v>
      </c>
      <c r="G21" s="75" t="str">
        <f t="shared" si="2"/>
        <v>Herren</v>
      </c>
      <c r="H21" s="75">
        <v>19</v>
      </c>
      <c r="I21" s="74" t="s">
        <v>47</v>
      </c>
      <c r="J21" s="74" t="s">
        <v>25</v>
      </c>
      <c r="K21" s="76"/>
      <c r="O21" s="73">
        <f t="shared" si="0"/>
        <v>0</v>
      </c>
    </row>
    <row r="22" spans="1:15" ht="21" customHeight="1" x14ac:dyDescent="0.2">
      <c r="A22" s="11">
        <v>11</v>
      </c>
      <c r="B22" s="55" t="str">
        <f>VLOOKUP('Eisstock Mannschaft'!$L$4,'Eisstock Mannschaft'!$N$2:$P$29,3,FALSE)</f>
        <v>Gast</v>
      </c>
      <c r="C22" s="23">
        <v>1</v>
      </c>
      <c r="D22" s="13"/>
      <c r="E22" s="13"/>
      <c r="F22" s="75">
        <f t="shared" si="1"/>
        <v>0</v>
      </c>
      <c r="G22" s="75" t="str">
        <f t="shared" si="2"/>
        <v>Damen</v>
      </c>
      <c r="H22" s="75">
        <v>20</v>
      </c>
      <c r="I22" s="74" t="s">
        <v>47</v>
      </c>
      <c r="J22" s="74" t="s">
        <v>25</v>
      </c>
      <c r="K22" s="76"/>
      <c r="O22" s="73">
        <f t="shared" si="0"/>
        <v>0</v>
      </c>
    </row>
    <row r="23" spans="1:15" ht="21" customHeight="1" x14ac:dyDescent="0.2">
      <c r="A23" s="11">
        <v>12</v>
      </c>
      <c r="B23" s="55" t="str">
        <f>VLOOKUP('Eisstock Mannschaft'!$L$4,'Eisstock Mannschaft'!$N$2:$P$29,3,FALSE)</f>
        <v>Gast</v>
      </c>
      <c r="C23" s="23">
        <v>2</v>
      </c>
      <c r="D23" s="13"/>
      <c r="E23" s="13"/>
      <c r="F23" s="75">
        <f t="shared" si="1"/>
        <v>0</v>
      </c>
      <c r="G23" s="75" t="str">
        <f t="shared" si="2"/>
        <v>Herren</v>
      </c>
      <c r="H23" s="75">
        <v>21</v>
      </c>
      <c r="I23" s="74" t="s">
        <v>47</v>
      </c>
      <c r="J23" s="74" t="s">
        <v>25</v>
      </c>
      <c r="K23" s="76"/>
      <c r="O23" s="73">
        <f t="shared" si="0"/>
        <v>0</v>
      </c>
    </row>
    <row r="24" spans="1:15" ht="21" customHeight="1" x14ac:dyDescent="0.2">
      <c r="A24" s="11">
        <v>13</v>
      </c>
      <c r="B24" s="55" t="str">
        <f>VLOOKUP('Eisstock Mannschaft'!$L$4,'Eisstock Mannschaft'!$N$2:$P$29,3,FALSE)</f>
        <v>Gast</v>
      </c>
      <c r="C24" s="23">
        <v>2</v>
      </c>
      <c r="D24" s="13"/>
      <c r="E24" s="13"/>
      <c r="F24" s="75">
        <f t="shared" si="1"/>
        <v>0</v>
      </c>
      <c r="G24" s="75" t="str">
        <f t="shared" si="2"/>
        <v>Herren</v>
      </c>
      <c r="H24" s="75">
        <v>22</v>
      </c>
      <c r="I24" s="74" t="s">
        <v>47</v>
      </c>
      <c r="J24" s="74" t="s">
        <v>25</v>
      </c>
      <c r="K24" s="76"/>
      <c r="O24" s="73">
        <f t="shared" si="0"/>
        <v>0</v>
      </c>
    </row>
    <row r="25" spans="1:15" ht="21" customHeight="1" x14ac:dyDescent="0.2">
      <c r="A25" s="11">
        <v>14</v>
      </c>
      <c r="B25" s="55" t="str">
        <f>VLOOKUP('Eisstock Mannschaft'!$L$4,'Eisstock Mannschaft'!$N$2:$P$29,3,FALSE)</f>
        <v>Gast</v>
      </c>
      <c r="C25" s="23">
        <v>2</v>
      </c>
      <c r="D25" s="13"/>
      <c r="E25" s="13"/>
      <c r="F25" s="75">
        <f t="shared" si="1"/>
        <v>0</v>
      </c>
      <c r="G25" s="75" t="str">
        <f t="shared" si="2"/>
        <v>Herren</v>
      </c>
      <c r="H25" s="75">
        <v>23</v>
      </c>
      <c r="I25" s="74" t="s">
        <v>47</v>
      </c>
      <c r="J25" s="74" t="s">
        <v>25</v>
      </c>
      <c r="K25" s="76"/>
      <c r="O25" s="73">
        <f t="shared" si="0"/>
        <v>0</v>
      </c>
    </row>
    <row r="26" spans="1:15" ht="21" customHeight="1" x14ac:dyDescent="0.2">
      <c r="A26" s="11">
        <v>15</v>
      </c>
      <c r="B26" s="55" t="str">
        <f>VLOOKUP('Eisstock Mannschaft'!$L$4,'Eisstock Mannschaft'!$N$2:$P$29,3,FALSE)</f>
        <v>Gast</v>
      </c>
      <c r="C26" s="23">
        <v>2</v>
      </c>
      <c r="D26" s="13"/>
      <c r="E26" s="13"/>
      <c r="F26" s="75">
        <f t="shared" si="1"/>
        <v>0</v>
      </c>
      <c r="G26" s="75" t="str">
        <f t="shared" si="2"/>
        <v>Herren</v>
      </c>
      <c r="H26" s="75">
        <v>24</v>
      </c>
      <c r="I26" s="74" t="s">
        <v>47</v>
      </c>
      <c r="J26" s="74" t="s">
        <v>25</v>
      </c>
      <c r="K26" s="76"/>
      <c r="O26" s="73">
        <f t="shared" si="0"/>
        <v>0</v>
      </c>
    </row>
    <row r="27" spans="1:15" ht="21" customHeight="1" x14ac:dyDescent="0.2">
      <c r="A27" s="11">
        <v>16</v>
      </c>
      <c r="B27" s="55" t="str">
        <f>VLOOKUP('Eisstock Mannschaft'!$L$4,'Eisstock Mannschaft'!$N$2:$P$29,3,FALSE)</f>
        <v>Gast</v>
      </c>
      <c r="C27" s="23">
        <v>2</v>
      </c>
      <c r="D27" s="13"/>
      <c r="E27" s="13"/>
      <c r="F27" s="75">
        <f t="shared" si="1"/>
        <v>0</v>
      </c>
      <c r="G27" s="75" t="str">
        <f t="shared" si="2"/>
        <v>Herren</v>
      </c>
      <c r="H27" s="75">
        <v>25</v>
      </c>
      <c r="I27" s="74" t="s">
        <v>47</v>
      </c>
      <c r="J27" s="74" t="s">
        <v>25</v>
      </c>
      <c r="K27" s="76"/>
      <c r="O27" s="73">
        <f t="shared" si="0"/>
        <v>0</v>
      </c>
    </row>
    <row r="28" spans="1:15" ht="21" customHeight="1" x14ac:dyDescent="0.2">
      <c r="A28" s="11">
        <v>17</v>
      </c>
      <c r="B28" s="55" t="str">
        <f>VLOOKUP('Eisstock Mannschaft'!$L$4,'Eisstock Mannschaft'!$N$2:$P$29,3,FALSE)</f>
        <v>Gast</v>
      </c>
      <c r="C28" s="23">
        <v>2</v>
      </c>
      <c r="D28" s="13"/>
      <c r="E28" s="13"/>
      <c r="F28" s="75">
        <f t="shared" si="1"/>
        <v>0</v>
      </c>
      <c r="G28" s="75" t="str">
        <f t="shared" si="2"/>
        <v>Herren</v>
      </c>
      <c r="H28" s="75">
        <v>26</v>
      </c>
      <c r="I28" s="74" t="s">
        <v>47</v>
      </c>
      <c r="J28" s="74" t="s">
        <v>25</v>
      </c>
      <c r="K28" s="76"/>
      <c r="O28" s="73">
        <f t="shared" si="0"/>
        <v>0</v>
      </c>
    </row>
    <row r="29" spans="1:15" ht="21" customHeight="1" x14ac:dyDescent="0.2">
      <c r="A29" s="11">
        <v>18</v>
      </c>
      <c r="B29" s="55" t="str">
        <f>VLOOKUP('Eisstock Mannschaft'!$L$4,'Eisstock Mannschaft'!$N$2:$P$29,3,FALSE)</f>
        <v>Gast</v>
      </c>
      <c r="C29" s="23">
        <v>2</v>
      </c>
      <c r="D29" s="13"/>
      <c r="E29" s="13"/>
      <c r="F29" s="75">
        <f t="shared" si="1"/>
        <v>0</v>
      </c>
      <c r="G29" s="75" t="str">
        <f t="shared" si="2"/>
        <v>Herren</v>
      </c>
      <c r="H29" s="75">
        <v>27</v>
      </c>
      <c r="I29" s="74" t="s">
        <v>47</v>
      </c>
      <c r="J29" s="74" t="s">
        <v>25</v>
      </c>
      <c r="K29" s="76"/>
      <c r="O29" s="73">
        <f t="shared" si="0"/>
        <v>0</v>
      </c>
    </row>
    <row r="30" spans="1:15" ht="21" customHeight="1" x14ac:dyDescent="0.2">
      <c r="A30" s="11">
        <v>19</v>
      </c>
      <c r="B30" s="55" t="str">
        <f>VLOOKUP('Eisstock Mannschaft'!$L$4,'Eisstock Mannschaft'!$N$2:$P$29,3,FALSE)</f>
        <v>Gast</v>
      </c>
      <c r="C30" s="23">
        <v>2</v>
      </c>
      <c r="D30" s="13"/>
      <c r="E30" s="13"/>
      <c r="F30" s="75">
        <f t="shared" si="1"/>
        <v>0</v>
      </c>
      <c r="G30" s="75" t="str">
        <f t="shared" si="2"/>
        <v>Herren</v>
      </c>
      <c r="H30" s="75">
        <v>28</v>
      </c>
      <c r="I30" s="74" t="s">
        <v>47</v>
      </c>
      <c r="J30" s="74" t="s">
        <v>25</v>
      </c>
      <c r="K30" s="76"/>
      <c r="O30" s="73">
        <f t="shared" si="0"/>
        <v>0</v>
      </c>
    </row>
    <row r="31" spans="1:15" ht="21" customHeight="1" x14ac:dyDescent="0.2">
      <c r="A31" s="14">
        <v>20</v>
      </c>
      <c r="B31" s="15" t="str">
        <f>VLOOKUP('Eisstock Mannschaft'!$L$4,'Eisstock Mannschaft'!$N$2:$P$29,3,FALSE)</f>
        <v>Gast</v>
      </c>
      <c r="C31" s="24">
        <v>2</v>
      </c>
      <c r="D31" s="13"/>
      <c r="E31" s="16"/>
      <c r="F31" s="75">
        <f t="shared" si="1"/>
        <v>0</v>
      </c>
      <c r="G31" s="75" t="str">
        <f t="shared" si="2"/>
        <v>Herren</v>
      </c>
      <c r="H31" s="75">
        <v>29</v>
      </c>
      <c r="I31" s="74" t="s">
        <v>47</v>
      </c>
      <c r="J31" s="74" t="s">
        <v>25</v>
      </c>
      <c r="K31" s="76"/>
      <c r="O31" s="73">
        <f t="shared" si="0"/>
        <v>0</v>
      </c>
    </row>
    <row r="32" spans="1:15" x14ac:dyDescent="0.2">
      <c r="D32" s="6">
        <f>COUNTIF(D12:D31,"*")</f>
        <v>0</v>
      </c>
      <c r="F32" s="75"/>
      <c r="G32" s="75"/>
      <c r="H32" s="75"/>
      <c r="I32" s="75"/>
      <c r="J32" s="75"/>
    </row>
    <row r="33" spans="6:10" x14ac:dyDescent="0.2">
      <c r="F33" s="75"/>
      <c r="G33" s="75"/>
      <c r="H33" s="75"/>
      <c r="I33" s="75"/>
      <c r="J33" s="75"/>
    </row>
  </sheetData>
  <mergeCells count="9">
    <mergeCell ref="C10:C11"/>
    <mergeCell ref="A1:E1"/>
    <mergeCell ref="B6:C6"/>
    <mergeCell ref="B7:E7"/>
    <mergeCell ref="B3:E4"/>
    <mergeCell ref="B10:B11"/>
    <mergeCell ref="D10:D11"/>
    <mergeCell ref="E10:E11"/>
    <mergeCell ref="A10:A11"/>
  </mergeCells>
  <phoneticPr fontId="3" type="noConversion"/>
  <conditionalFormatting sqref="C13:C31">
    <cfRule type="expression" dxfId="9" priority="1" stopIfTrue="1">
      <formula>$F13=0</formula>
    </cfRule>
  </conditionalFormatting>
  <conditionalFormatting sqref="B12:B31">
    <cfRule type="expression" dxfId="8" priority="2" stopIfTrue="1">
      <formula>F12=0</formula>
    </cfRule>
  </conditionalFormatting>
  <conditionalFormatting sqref="C12">
    <cfRule type="expression" dxfId="7" priority="3" stopIfTrue="1">
      <formula>$F$12=0</formula>
    </cfRule>
  </conditionalFormatting>
  <pageMargins left="0.31" right="0.23" top="0" bottom="0" header="0" footer="0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Drop Down 8">
              <controlPr defaultSize="0" autoLine="0" autoPict="0">
                <anchor moveWithCells="1">
                  <from>
                    <xdr:col>2</xdr:col>
                    <xdr:colOff>47625</xdr:colOff>
                    <xdr:row>11</xdr:row>
                    <xdr:rowOff>28575</xdr:rowOff>
                  </from>
                  <to>
                    <xdr:col>2</xdr:col>
                    <xdr:colOff>647700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Drop Down 9">
              <controlPr defaultSize="0" autoLine="0" autoPict="0">
                <anchor moveWithCells="1">
                  <from>
                    <xdr:col>2</xdr:col>
                    <xdr:colOff>47625</xdr:colOff>
                    <xdr:row>12</xdr:row>
                    <xdr:rowOff>28575</xdr:rowOff>
                  </from>
                  <to>
                    <xdr:col>2</xdr:col>
                    <xdr:colOff>647700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Drop Down 12">
              <controlPr defaultSize="0" autoLine="0" autoPict="0">
                <anchor moveWithCells="1">
                  <from>
                    <xdr:col>2</xdr:col>
                    <xdr:colOff>47625</xdr:colOff>
                    <xdr:row>13</xdr:row>
                    <xdr:rowOff>28575</xdr:rowOff>
                  </from>
                  <to>
                    <xdr:col>2</xdr:col>
                    <xdr:colOff>647700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Drop Down 13">
              <controlPr defaultSize="0" autoLine="0" autoPict="0">
                <anchor moveWithCells="1">
                  <from>
                    <xdr:col>2</xdr:col>
                    <xdr:colOff>47625</xdr:colOff>
                    <xdr:row>14</xdr:row>
                    <xdr:rowOff>28575</xdr:rowOff>
                  </from>
                  <to>
                    <xdr:col>2</xdr:col>
                    <xdr:colOff>647700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" name="Drop Down 14">
              <controlPr defaultSize="0" autoLine="0" autoPict="0">
                <anchor moveWithCells="1">
                  <from>
                    <xdr:col>2</xdr:col>
                    <xdr:colOff>47625</xdr:colOff>
                    <xdr:row>15</xdr:row>
                    <xdr:rowOff>28575</xdr:rowOff>
                  </from>
                  <to>
                    <xdr:col>2</xdr:col>
                    <xdr:colOff>647700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Drop Down 15">
              <controlPr defaultSize="0" autoLine="0" autoPict="0">
                <anchor moveWithCells="1">
                  <from>
                    <xdr:col>2</xdr:col>
                    <xdr:colOff>47625</xdr:colOff>
                    <xdr:row>16</xdr:row>
                    <xdr:rowOff>28575</xdr:rowOff>
                  </from>
                  <to>
                    <xdr:col>2</xdr:col>
                    <xdr:colOff>647700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Drop Down 16">
              <controlPr defaultSize="0" autoLine="0" autoPict="0">
                <anchor moveWithCells="1">
                  <from>
                    <xdr:col>2</xdr:col>
                    <xdr:colOff>47625</xdr:colOff>
                    <xdr:row>17</xdr:row>
                    <xdr:rowOff>28575</xdr:rowOff>
                  </from>
                  <to>
                    <xdr:col>2</xdr:col>
                    <xdr:colOff>647700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1" name="Drop Down 17">
              <controlPr defaultSize="0" autoLine="0" autoPict="0">
                <anchor moveWithCells="1">
                  <from>
                    <xdr:col>2</xdr:col>
                    <xdr:colOff>47625</xdr:colOff>
                    <xdr:row>18</xdr:row>
                    <xdr:rowOff>28575</xdr:rowOff>
                  </from>
                  <to>
                    <xdr:col>2</xdr:col>
                    <xdr:colOff>647700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2" name="Drop Down 18">
              <controlPr defaultSize="0" autoLine="0" autoPict="0">
                <anchor moveWithCells="1">
                  <from>
                    <xdr:col>2</xdr:col>
                    <xdr:colOff>47625</xdr:colOff>
                    <xdr:row>19</xdr:row>
                    <xdr:rowOff>28575</xdr:rowOff>
                  </from>
                  <to>
                    <xdr:col>2</xdr:col>
                    <xdr:colOff>647700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3" name="Drop Down 19">
              <controlPr defaultSize="0" autoLine="0" autoPict="0">
                <anchor moveWithCells="1">
                  <from>
                    <xdr:col>2</xdr:col>
                    <xdr:colOff>47625</xdr:colOff>
                    <xdr:row>20</xdr:row>
                    <xdr:rowOff>28575</xdr:rowOff>
                  </from>
                  <to>
                    <xdr:col>2</xdr:col>
                    <xdr:colOff>647700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Drop Down 20">
              <controlPr defaultSize="0" autoLine="0" autoPict="0">
                <anchor moveWithCells="1">
                  <from>
                    <xdr:col>2</xdr:col>
                    <xdr:colOff>47625</xdr:colOff>
                    <xdr:row>21</xdr:row>
                    <xdr:rowOff>28575</xdr:rowOff>
                  </from>
                  <to>
                    <xdr:col>2</xdr:col>
                    <xdr:colOff>647700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Drop Down 21">
              <controlPr defaultSize="0" autoLine="0" autoPict="0">
                <anchor moveWithCells="1">
                  <from>
                    <xdr:col>2</xdr:col>
                    <xdr:colOff>47625</xdr:colOff>
                    <xdr:row>22</xdr:row>
                    <xdr:rowOff>28575</xdr:rowOff>
                  </from>
                  <to>
                    <xdr:col>2</xdr:col>
                    <xdr:colOff>647700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Drop Down 22">
              <controlPr defaultSize="0" autoLine="0" autoPict="0">
                <anchor moveWithCells="1">
                  <from>
                    <xdr:col>2</xdr:col>
                    <xdr:colOff>47625</xdr:colOff>
                    <xdr:row>23</xdr:row>
                    <xdr:rowOff>28575</xdr:rowOff>
                  </from>
                  <to>
                    <xdr:col>2</xdr:col>
                    <xdr:colOff>647700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7" name="Drop Down 23">
              <controlPr defaultSize="0" autoLine="0" autoPict="0">
                <anchor moveWithCells="1">
                  <from>
                    <xdr:col>2</xdr:col>
                    <xdr:colOff>47625</xdr:colOff>
                    <xdr:row>24</xdr:row>
                    <xdr:rowOff>28575</xdr:rowOff>
                  </from>
                  <to>
                    <xdr:col>2</xdr:col>
                    <xdr:colOff>647700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8" name="Drop Down 24">
              <controlPr defaultSize="0" autoLine="0" autoPict="0">
                <anchor moveWithCells="1">
                  <from>
                    <xdr:col>2</xdr:col>
                    <xdr:colOff>47625</xdr:colOff>
                    <xdr:row>25</xdr:row>
                    <xdr:rowOff>28575</xdr:rowOff>
                  </from>
                  <to>
                    <xdr:col>2</xdr:col>
                    <xdr:colOff>647700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9" name="Drop Down 25">
              <controlPr defaultSize="0" autoLine="0" autoPict="0">
                <anchor moveWithCells="1">
                  <from>
                    <xdr:col>2</xdr:col>
                    <xdr:colOff>47625</xdr:colOff>
                    <xdr:row>26</xdr:row>
                    <xdr:rowOff>28575</xdr:rowOff>
                  </from>
                  <to>
                    <xdr:col>2</xdr:col>
                    <xdr:colOff>647700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0" name="Drop Down 26">
              <controlPr defaultSize="0" autoLine="0" autoPict="0">
                <anchor moveWithCells="1">
                  <from>
                    <xdr:col>2</xdr:col>
                    <xdr:colOff>47625</xdr:colOff>
                    <xdr:row>27</xdr:row>
                    <xdr:rowOff>28575</xdr:rowOff>
                  </from>
                  <to>
                    <xdr:col>2</xdr:col>
                    <xdr:colOff>647700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1" name="Drop Down 27">
              <controlPr defaultSize="0" autoLine="0" autoPict="0">
                <anchor moveWithCells="1">
                  <from>
                    <xdr:col>2</xdr:col>
                    <xdr:colOff>47625</xdr:colOff>
                    <xdr:row>28</xdr:row>
                    <xdr:rowOff>28575</xdr:rowOff>
                  </from>
                  <to>
                    <xdr:col>2</xdr:col>
                    <xdr:colOff>647700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2" name="Drop Down 28">
              <controlPr defaultSize="0" autoLine="0" autoPict="0">
                <anchor moveWithCells="1">
                  <from>
                    <xdr:col>2</xdr:col>
                    <xdr:colOff>47625</xdr:colOff>
                    <xdr:row>29</xdr:row>
                    <xdr:rowOff>28575</xdr:rowOff>
                  </from>
                  <to>
                    <xdr:col>2</xdr:col>
                    <xdr:colOff>647700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3" name="Drop Down 29">
              <controlPr defaultSize="0" autoLine="0" autoPict="0">
                <anchor moveWithCells="1">
                  <from>
                    <xdr:col>2</xdr:col>
                    <xdr:colOff>47625</xdr:colOff>
                    <xdr:row>30</xdr:row>
                    <xdr:rowOff>28575</xdr:rowOff>
                  </from>
                  <to>
                    <xdr:col>2</xdr:col>
                    <xdr:colOff>647700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65B9E-0C43-4189-9D06-812F25FC0A4C}">
  <dimension ref="A1:O32"/>
  <sheetViews>
    <sheetView showGridLines="0" workbookViewId="0">
      <pane ySplit="11" topLeftCell="A12" activePane="bottomLeft" state="frozen"/>
      <selection pane="bottomLeft" activeCell="D17" sqref="D17"/>
    </sheetView>
  </sheetViews>
  <sheetFormatPr baseColWidth="10" defaultRowHeight="12.75" x14ac:dyDescent="0.2"/>
  <cols>
    <col min="1" max="1" width="4.7109375" customWidth="1"/>
    <col min="2" max="2" width="8.5703125" customWidth="1"/>
    <col min="3" max="3" width="27.28515625" customWidth="1"/>
    <col min="4" max="4" width="69.5703125" customWidth="1"/>
    <col min="5" max="5" width="11.42578125" style="73" hidden="1" customWidth="1"/>
    <col min="6" max="6" width="9.5703125" style="73" hidden="1" customWidth="1"/>
    <col min="7" max="14" width="11.42578125" style="73" hidden="1" customWidth="1"/>
    <col min="15" max="15" width="11.42578125" hidden="1" customWidth="1"/>
    <col min="16" max="17" width="11.42578125" customWidth="1"/>
  </cols>
  <sheetData>
    <row r="1" spans="1:14" s="2" customFormat="1" ht="25.5" customHeight="1" x14ac:dyDescent="0.2">
      <c r="A1" s="107" t="s">
        <v>106</v>
      </c>
      <c r="B1" s="108"/>
      <c r="C1" s="108"/>
      <c r="D1" s="108"/>
      <c r="E1" s="71"/>
      <c r="F1" s="71"/>
      <c r="G1" s="72"/>
      <c r="H1" s="72"/>
      <c r="I1" s="72"/>
      <c r="J1" s="71"/>
      <c r="K1" s="71"/>
      <c r="L1" s="71"/>
      <c r="M1" s="71"/>
      <c r="N1" s="71"/>
    </row>
    <row r="2" spans="1:14" ht="3.75" customHeight="1" x14ac:dyDescent="0.2">
      <c r="G2" s="74"/>
      <c r="H2" s="74"/>
      <c r="I2" s="74"/>
    </row>
    <row r="3" spans="1:14" ht="14.25" customHeight="1" x14ac:dyDescent="0.2">
      <c r="B3" s="128" t="s">
        <v>110</v>
      </c>
      <c r="C3" s="113"/>
      <c r="D3" s="113"/>
      <c r="G3" s="74">
        <v>1</v>
      </c>
      <c r="H3" s="74" t="s">
        <v>44</v>
      </c>
      <c r="I3" s="75" t="s">
        <v>44</v>
      </c>
      <c r="J3" s="76"/>
    </row>
    <row r="4" spans="1:14" ht="35.25" customHeight="1" x14ac:dyDescent="0.2">
      <c r="B4" s="113"/>
      <c r="C4" s="113"/>
      <c r="D4" s="113"/>
      <c r="F4" s="77">
        <v>13</v>
      </c>
      <c r="G4" s="74">
        <v>2</v>
      </c>
      <c r="H4" s="74" t="s">
        <v>64</v>
      </c>
      <c r="I4" s="75" t="s">
        <v>65</v>
      </c>
      <c r="J4" s="76"/>
    </row>
    <row r="5" spans="1:14" ht="3.75" customHeight="1" x14ac:dyDescent="0.2">
      <c r="G5" s="74">
        <v>3</v>
      </c>
      <c r="H5" s="74" t="s">
        <v>37</v>
      </c>
      <c r="I5" s="74" t="s">
        <v>45</v>
      </c>
      <c r="J5" s="76"/>
    </row>
    <row r="6" spans="1:14" ht="27.75" customHeight="1" x14ac:dyDescent="0.2">
      <c r="B6" s="94"/>
      <c r="C6" s="93"/>
      <c r="D6" s="93"/>
      <c r="G6" s="74">
        <v>4</v>
      </c>
      <c r="H6" s="74" t="s">
        <v>38</v>
      </c>
      <c r="I6" s="75" t="s">
        <v>46</v>
      </c>
      <c r="J6" s="76"/>
    </row>
    <row r="7" spans="1:14" ht="10.5" customHeight="1" x14ac:dyDescent="0.2">
      <c r="B7" s="121" t="str">
        <f>IF('Eisstock Mannschaft'!L4=1,"bitte auf Tabellenblatt ""Eisstock Mannschaft"" Name des Amtes auswählen !!","")</f>
        <v/>
      </c>
      <c r="C7" s="121"/>
      <c r="D7" s="121"/>
      <c r="G7" s="74">
        <v>5</v>
      </c>
      <c r="H7" s="74" t="s">
        <v>43</v>
      </c>
      <c r="I7" s="75" t="s">
        <v>66</v>
      </c>
      <c r="J7" s="76"/>
    </row>
    <row r="8" spans="1:14" x14ac:dyDescent="0.2">
      <c r="C8" s="93"/>
      <c r="D8" s="93"/>
      <c r="G8" s="74">
        <v>6</v>
      </c>
      <c r="H8" s="74" t="s">
        <v>40</v>
      </c>
      <c r="I8" s="75" t="s">
        <v>67</v>
      </c>
      <c r="J8" s="76"/>
    </row>
    <row r="9" spans="1:14" ht="7.5" customHeight="1" x14ac:dyDescent="0.2">
      <c r="G9" s="74">
        <v>7</v>
      </c>
      <c r="H9" s="74" t="s">
        <v>41</v>
      </c>
      <c r="I9" s="75" t="s">
        <v>68</v>
      </c>
      <c r="J9" s="76"/>
    </row>
    <row r="10" spans="1:14" s="4" customFormat="1" ht="12.75" customHeight="1" x14ac:dyDescent="0.2">
      <c r="A10" s="110" t="s">
        <v>2</v>
      </c>
      <c r="B10" s="110" t="s">
        <v>22</v>
      </c>
      <c r="C10" s="102" t="s">
        <v>111</v>
      </c>
      <c r="D10" s="110" t="s">
        <v>112</v>
      </c>
      <c r="E10" s="78"/>
      <c r="F10" s="78"/>
      <c r="G10" s="74">
        <v>8</v>
      </c>
      <c r="H10" s="74" t="s">
        <v>42</v>
      </c>
      <c r="I10" s="75" t="s">
        <v>69</v>
      </c>
      <c r="J10" s="79"/>
      <c r="K10" s="78"/>
      <c r="L10" s="78"/>
      <c r="M10" s="78"/>
      <c r="N10" s="78"/>
    </row>
    <row r="11" spans="1:14" s="4" customFormat="1" x14ac:dyDescent="0.2">
      <c r="A11" s="117"/>
      <c r="B11" s="117"/>
      <c r="C11" s="118"/>
      <c r="D11" s="117"/>
      <c r="E11" s="78"/>
      <c r="F11" s="78"/>
      <c r="G11" s="74">
        <v>9</v>
      </c>
      <c r="H11" s="74" t="s">
        <v>39</v>
      </c>
      <c r="I11" s="75" t="s">
        <v>70</v>
      </c>
      <c r="J11" s="79"/>
      <c r="K11" s="78"/>
      <c r="L11" s="78"/>
      <c r="M11" s="78"/>
      <c r="N11" s="78"/>
    </row>
    <row r="12" spans="1:14" ht="21" customHeight="1" x14ac:dyDescent="0.2">
      <c r="A12" s="56">
        <v>1</v>
      </c>
      <c r="B12" s="55" t="str">
        <f>VLOOKUP('Eisstock Mannschaft'!$L$4,'Eisstock Mannschaft'!$N$2:$P$29,3,FALSE)</f>
        <v>Gast</v>
      </c>
      <c r="C12" s="95"/>
      <c r="D12" s="95"/>
      <c r="E12" s="75">
        <f>COUNTIF(C12:D12,"*")</f>
        <v>0</v>
      </c>
      <c r="F12" s="75" t="e">
        <f>IF(#REF!=1,"Damen",(IF(#REF!=2,"Herren")))</f>
        <v>#REF!</v>
      </c>
      <c r="G12" s="75">
        <v>10</v>
      </c>
      <c r="H12" s="74" t="s">
        <v>47</v>
      </c>
      <c r="I12" s="74" t="s">
        <v>25</v>
      </c>
      <c r="J12" s="76"/>
      <c r="K12" s="96" t="s">
        <v>108</v>
      </c>
      <c r="N12" s="73">
        <f t="shared" ref="N12:N31" si="0">COUNTIF(C12:D12,"*")</f>
        <v>0</v>
      </c>
    </row>
    <row r="13" spans="1:14" ht="21" customHeight="1" x14ac:dyDescent="0.2">
      <c r="A13" s="11">
        <v>2</v>
      </c>
      <c r="B13" s="55" t="str">
        <f>VLOOKUP('Eisstock Mannschaft'!$L$4,'Eisstock Mannschaft'!$N$2:$P$29,3,FALSE)</f>
        <v>Gast</v>
      </c>
      <c r="C13" s="13"/>
      <c r="D13" s="13"/>
      <c r="E13" s="75">
        <f t="shared" ref="E13:E31" si="1">COUNTIF(C13:D13,"*")</f>
        <v>0</v>
      </c>
      <c r="F13" s="75" t="e">
        <f>IF(#REF!=1,"Damen",(IF(#REF!=2,"Herren")))</f>
        <v>#REF!</v>
      </c>
      <c r="G13" s="75">
        <v>11</v>
      </c>
      <c r="H13" s="74" t="s">
        <v>47</v>
      </c>
      <c r="I13" s="74" t="s">
        <v>25</v>
      </c>
      <c r="J13" s="76"/>
      <c r="K13" s="73" t="s">
        <v>1</v>
      </c>
      <c r="N13" s="73">
        <f t="shared" si="0"/>
        <v>0</v>
      </c>
    </row>
    <row r="14" spans="1:14" ht="21" customHeight="1" x14ac:dyDescent="0.2">
      <c r="A14" s="11">
        <v>3</v>
      </c>
      <c r="B14" s="55" t="str">
        <f>VLOOKUP('Eisstock Mannschaft'!$L$4,'Eisstock Mannschaft'!$N$2:$P$29,3,FALSE)</f>
        <v>Gast</v>
      </c>
      <c r="C14" s="13"/>
      <c r="D14" s="13"/>
      <c r="E14" s="75">
        <f t="shared" si="1"/>
        <v>0</v>
      </c>
      <c r="F14" s="75" t="e">
        <f>IF(#REF!=1,"Damen",(IF(#REF!=2,"Herren")))</f>
        <v>#REF!</v>
      </c>
      <c r="G14" s="75">
        <v>12</v>
      </c>
      <c r="H14" s="74" t="s">
        <v>47</v>
      </c>
      <c r="I14" s="74" t="s">
        <v>25</v>
      </c>
      <c r="J14" s="76"/>
      <c r="K14" s="73" t="s">
        <v>6</v>
      </c>
      <c r="N14" s="73">
        <f t="shared" si="0"/>
        <v>0</v>
      </c>
    </row>
    <row r="15" spans="1:14" ht="21" customHeight="1" x14ac:dyDescent="0.2">
      <c r="A15" s="11">
        <v>4</v>
      </c>
      <c r="B15" s="55" t="str">
        <f>VLOOKUP('Eisstock Mannschaft'!$L$4,'Eisstock Mannschaft'!$N$2:$P$29,3,FALSE)</f>
        <v>Gast</v>
      </c>
      <c r="C15" s="13"/>
      <c r="D15" s="13"/>
      <c r="E15" s="75">
        <f t="shared" si="1"/>
        <v>0</v>
      </c>
      <c r="F15" s="75" t="e">
        <f>IF(#REF!=1,"Damen",(IF(#REF!=2,"Herren")))</f>
        <v>#REF!</v>
      </c>
      <c r="G15" s="75">
        <v>13</v>
      </c>
      <c r="H15" s="74" t="s">
        <v>47</v>
      </c>
      <c r="I15" s="74" t="s">
        <v>25</v>
      </c>
      <c r="J15" s="76"/>
      <c r="N15" s="73">
        <f t="shared" si="0"/>
        <v>0</v>
      </c>
    </row>
    <row r="16" spans="1:14" ht="21" customHeight="1" x14ac:dyDescent="0.2">
      <c r="A16" s="11">
        <v>5</v>
      </c>
      <c r="B16" s="55" t="str">
        <f>VLOOKUP('Eisstock Mannschaft'!$L$4,'Eisstock Mannschaft'!$N$2:$P$29,3,FALSE)</f>
        <v>Gast</v>
      </c>
      <c r="C16" s="13"/>
      <c r="D16" s="13"/>
      <c r="E16" s="75">
        <f t="shared" si="1"/>
        <v>0</v>
      </c>
      <c r="F16" s="75" t="e">
        <f>IF(#REF!=1,"Damen",(IF(#REF!=2,"Herren")))</f>
        <v>#REF!</v>
      </c>
      <c r="G16" s="75">
        <v>14</v>
      </c>
      <c r="H16" s="74" t="s">
        <v>47</v>
      </c>
      <c r="I16" s="74" t="s">
        <v>25</v>
      </c>
      <c r="J16" s="76"/>
      <c r="N16" s="73">
        <f t="shared" si="0"/>
        <v>0</v>
      </c>
    </row>
    <row r="17" spans="1:14" ht="21" customHeight="1" x14ac:dyDescent="0.2">
      <c r="A17" s="11">
        <v>6</v>
      </c>
      <c r="B17" s="55" t="str">
        <f>VLOOKUP('Eisstock Mannschaft'!$L$4,'Eisstock Mannschaft'!$N$2:$P$29,3,FALSE)</f>
        <v>Gast</v>
      </c>
      <c r="C17" s="13"/>
      <c r="D17" s="13"/>
      <c r="E17" s="75">
        <f t="shared" si="1"/>
        <v>0</v>
      </c>
      <c r="F17" s="75" t="e">
        <f>IF(#REF!=1,"Damen",(IF(#REF!=2,"Herren")))</f>
        <v>#REF!</v>
      </c>
      <c r="G17" s="75">
        <v>15</v>
      </c>
      <c r="H17" s="74" t="s">
        <v>47</v>
      </c>
      <c r="I17" s="74" t="s">
        <v>25</v>
      </c>
      <c r="J17" s="76"/>
      <c r="N17" s="73">
        <f t="shared" si="0"/>
        <v>0</v>
      </c>
    </row>
    <row r="18" spans="1:14" ht="21" customHeight="1" x14ac:dyDescent="0.2">
      <c r="A18" s="11">
        <v>7</v>
      </c>
      <c r="B18" s="55" t="str">
        <f>VLOOKUP('Eisstock Mannschaft'!$L$4,'Eisstock Mannschaft'!$N$2:$P$29,3,FALSE)</f>
        <v>Gast</v>
      </c>
      <c r="C18" s="13"/>
      <c r="D18" s="13"/>
      <c r="E18" s="75">
        <f t="shared" si="1"/>
        <v>0</v>
      </c>
      <c r="F18" s="75" t="e">
        <f>IF(#REF!=1,"Damen",(IF(#REF!=2,"Herren")))</f>
        <v>#REF!</v>
      </c>
      <c r="G18" s="75">
        <v>16</v>
      </c>
      <c r="H18" s="74" t="s">
        <v>47</v>
      </c>
      <c r="I18" s="74" t="s">
        <v>25</v>
      </c>
      <c r="J18" s="76"/>
      <c r="N18" s="73">
        <f t="shared" si="0"/>
        <v>0</v>
      </c>
    </row>
    <row r="19" spans="1:14" ht="21" customHeight="1" x14ac:dyDescent="0.2">
      <c r="A19" s="11">
        <v>8</v>
      </c>
      <c r="B19" s="55" t="str">
        <f>VLOOKUP('Eisstock Mannschaft'!$L$4,'Eisstock Mannschaft'!$N$2:$P$29,3,FALSE)</f>
        <v>Gast</v>
      </c>
      <c r="C19" s="13"/>
      <c r="D19" s="13"/>
      <c r="E19" s="75">
        <f t="shared" si="1"/>
        <v>0</v>
      </c>
      <c r="F19" s="75" t="e">
        <f>IF(#REF!=1,"Damen",(IF(#REF!=2,"Herren")))</f>
        <v>#REF!</v>
      </c>
      <c r="G19" s="75">
        <v>17</v>
      </c>
      <c r="H19" s="74" t="s">
        <v>47</v>
      </c>
      <c r="I19" s="74" t="s">
        <v>25</v>
      </c>
      <c r="J19" s="76"/>
      <c r="N19" s="73">
        <f t="shared" si="0"/>
        <v>0</v>
      </c>
    </row>
    <row r="20" spans="1:14" ht="21" customHeight="1" x14ac:dyDescent="0.2">
      <c r="A20" s="11">
        <v>9</v>
      </c>
      <c r="B20" s="55" t="str">
        <f>VLOOKUP('Eisstock Mannschaft'!$L$4,'Eisstock Mannschaft'!$N$2:$P$29,3,FALSE)</f>
        <v>Gast</v>
      </c>
      <c r="C20" s="13"/>
      <c r="D20" s="13"/>
      <c r="E20" s="75">
        <f t="shared" si="1"/>
        <v>0</v>
      </c>
      <c r="F20" s="75" t="e">
        <f>IF(#REF!=1,"Damen",(IF(#REF!=2,"Herren")))</f>
        <v>#REF!</v>
      </c>
      <c r="G20" s="75">
        <v>18</v>
      </c>
      <c r="H20" s="74" t="s">
        <v>47</v>
      </c>
      <c r="I20" s="74" t="s">
        <v>25</v>
      </c>
      <c r="J20" s="76"/>
      <c r="N20" s="73">
        <f t="shared" si="0"/>
        <v>0</v>
      </c>
    </row>
    <row r="21" spans="1:14" ht="21" customHeight="1" x14ac:dyDescent="0.2">
      <c r="A21" s="11">
        <v>10</v>
      </c>
      <c r="B21" s="55" t="str">
        <f>VLOOKUP('Eisstock Mannschaft'!$L$4,'Eisstock Mannschaft'!$N$2:$P$29,3,FALSE)</f>
        <v>Gast</v>
      </c>
      <c r="C21" s="13"/>
      <c r="D21" s="13"/>
      <c r="E21" s="75">
        <f t="shared" si="1"/>
        <v>0</v>
      </c>
      <c r="F21" s="75" t="e">
        <f>IF(#REF!=1,"Damen",(IF(#REF!=2,"Herren")))</f>
        <v>#REF!</v>
      </c>
      <c r="G21" s="75">
        <v>19</v>
      </c>
      <c r="H21" s="74" t="s">
        <v>47</v>
      </c>
      <c r="I21" s="74" t="s">
        <v>25</v>
      </c>
      <c r="J21" s="76"/>
      <c r="N21" s="73">
        <f t="shared" si="0"/>
        <v>0</v>
      </c>
    </row>
    <row r="22" spans="1:14" ht="21" customHeight="1" x14ac:dyDescent="0.2">
      <c r="A22" s="11">
        <v>11</v>
      </c>
      <c r="B22" s="55" t="str">
        <f>VLOOKUP('Eisstock Mannschaft'!$L$4,'Eisstock Mannschaft'!$N$2:$P$29,3,FALSE)</f>
        <v>Gast</v>
      </c>
      <c r="C22" s="13"/>
      <c r="D22" s="13"/>
      <c r="E22" s="75">
        <f t="shared" si="1"/>
        <v>0</v>
      </c>
      <c r="F22" s="75" t="e">
        <f>IF(#REF!=1,"Damen",(IF(#REF!=2,"Herren")))</f>
        <v>#REF!</v>
      </c>
      <c r="G22" s="75">
        <v>20</v>
      </c>
      <c r="H22" s="74" t="s">
        <v>47</v>
      </c>
      <c r="I22" s="74" t="s">
        <v>25</v>
      </c>
      <c r="J22" s="76"/>
      <c r="N22" s="73">
        <f t="shared" si="0"/>
        <v>0</v>
      </c>
    </row>
    <row r="23" spans="1:14" ht="21" customHeight="1" x14ac:dyDescent="0.2">
      <c r="A23" s="11">
        <v>12</v>
      </c>
      <c r="B23" s="55" t="str">
        <f>VLOOKUP('Eisstock Mannschaft'!$L$4,'Eisstock Mannschaft'!$N$2:$P$29,3,FALSE)</f>
        <v>Gast</v>
      </c>
      <c r="C23" s="13"/>
      <c r="D23" s="13"/>
      <c r="E23" s="75">
        <f t="shared" si="1"/>
        <v>0</v>
      </c>
      <c r="F23" s="75" t="e">
        <f>IF(#REF!=1,"Damen",(IF(#REF!=2,"Herren")))</f>
        <v>#REF!</v>
      </c>
      <c r="G23" s="75">
        <v>21</v>
      </c>
      <c r="H23" s="74" t="s">
        <v>47</v>
      </c>
      <c r="I23" s="74" t="s">
        <v>25</v>
      </c>
      <c r="J23" s="76"/>
      <c r="N23" s="73">
        <f t="shared" si="0"/>
        <v>0</v>
      </c>
    </row>
    <row r="24" spans="1:14" ht="21" customHeight="1" x14ac:dyDescent="0.2">
      <c r="A24" s="11">
        <v>13</v>
      </c>
      <c r="B24" s="55" t="str">
        <f>VLOOKUP('Eisstock Mannschaft'!$L$4,'Eisstock Mannschaft'!$N$2:$P$29,3,FALSE)</f>
        <v>Gast</v>
      </c>
      <c r="C24" s="13"/>
      <c r="D24" s="13"/>
      <c r="E24" s="75">
        <f t="shared" si="1"/>
        <v>0</v>
      </c>
      <c r="F24" s="75" t="e">
        <f>IF(#REF!=1,"Damen",(IF(#REF!=2,"Herren")))</f>
        <v>#REF!</v>
      </c>
      <c r="G24" s="75">
        <v>22</v>
      </c>
      <c r="H24" s="74" t="s">
        <v>47</v>
      </c>
      <c r="I24" s="74" t="s">
        <v>25</v>
      </c>
      <c r="J24" s="76"/>
      <c r="N24" s="73">
        <f t="shared" si="0"/>
        <v>0</v>
      </c>
    </row>
    <row r="25" spans="1:14" ht="21" customHeight="1" x14ac:dyDescent="0.2">
      <c r="A25" s="11">
        <v>14</v>
      </c>
      <c r="B25" s="55" t="str">
        <f>VLOOKUP('Eisstock Mannschaft'!$L$4,'Eisstock Mannschaft'!$N$2:$P$29,3,FALSE)</f>
        <v>Gast</v>
      </c>
      <c r="C25" s="13"/>
      <c r="D25" s="13"/>
      <c r="E25" s="75">
        <f t="shared" si="1"/>
        <v>0</v>
      </c>
      <c r="F25" s="75" t="e">
        <f>IF(#REF!=1,"Damen",(IF(#REF!=2,"Herren")))</f>
        <v>#REF!</v>
      </c>
      <c r="G25" s="75">
        <v>23</v>
      </c>
      <c r="H25" s="74" t="s">
        <v>47</v>
      </c>
      <c r="I25" s="74" t="s">
        <v>25</v>
      </c>
      <c r="J25" s="76"/>
      <c r="N25" s="73">
        <f t="shared" si="0"/>
        <v>0</v>
      </c>
    </row>
    <row r="26" spans="1:14" ht="21" customHeight="1" x14ac:dyDescent="0.2">
      <c r="A26" s="11">
        <v>15</v>
      </c>
      <c r="B26" s="55" t="str">
        <f>VLOOKUP('Eisstock Mannschaft'!$L$4,'Eisstock Mannschaft'!$N$2:$P$29,3,FALSE)</f>
        <v>Gast</v>
      </c>
      <c r="C26" s="13"/>
      <c r="D26" s="13"/>
      <c r="E26" s="75">
        <f t="shared" si="1"/>
        <v>0</v>
      </c>
      <c r="F26" s="75" t="e">
        <f>IF(#REF!=1,"Damen",(IF(#REF!=2,"Herren")))</f>
        <v>#REF!</v>
      </c>
      <c r="G26" s="75">
        <v>24</v>
      </c>
      <c r="H26" s="74" t="s">
        <v>47</v>
      </c>
      <c r="I26" s="74" t="s">
        <v>25</v>
      </c>
      <c r="J26" s="76"/>
      <c r="N26" s="73">
        <f t="shared" si="0"/>
        <v>0</v>
      </c>
    </row>
    <row r="27" spans="1:14" ht="21" customHeight="1" x14ac:dyDescent="0.2">
      <c r="A27" s="11">
        <v>16</v>
      </c>
      <c r="B27" s="55" t="str">
        <f>VLOOKUP('Eisstock Mannschaft'!$L$4,'Eisstock Mannschaft'!$N$2:$P$29,3,FALSE)</f>
        <v>Gast</v>
      </c>
      <c r="C27" s="13"/>
      <c r="D27" s="13"/>
      <c r="E27" s="75">
        <f t="shared" si="1"/>
        <v>0</v>
      </c>
      <c r="F27" s="75" t="e">
        <f>IF(#REF!=1,"Damen",(IF(#REF!=2,"Herren")))</f>
        <v>#REF!</v>
      </c>
      <c r="G27" s="75">
        <v>25</v>
      </c>
      <c r="H27" s="74" t="s">
        <v>47</v>
      </c>
      <c r="I27" s="74" t="s">
        <v>25</v>
      </c>
      <c r="J27" s="76"/>
      <c r="N27" s="73">
        <f t="shared" si="0"/>
        <v>0</v>
      </c>
    </row>
    <row r="28" spans="1:14" ht="21" customHeight="1" x14ac:dyDescent="0.2">
      <c r="A28" s="11">
        <v>17</v>
      </c>
      <c r="B28" s="55" t="str">
        <f>VLOOKUP('Eisstock Mannschaft'!$L$4,'Eisstock Mannschaft'!$N$2:$P$29,3,FALSE)</f>
        <v>Gast</v>
      </c>
      <c r="C28" s="13"/>
      <c r="D28" s="13"/>
      <c r="E28" s="75">
        <f t="shared" si="1"/>
        <v>0</v>
      </c>
      <c r="F28" s="75" t="e">
        <f>IF(#REF!=1,"Damen",(IF(#REF!=2,"Herren")))</f>
        <v>#REF!</v>
      </c>
      <c r="G28" s="75">
        <v>26</v>
      </c>
      <c r="H28" s="74" t="s">
        <v>47</v>
      </c>
      <c r="I28" s="74" t="s">
        <v>25</v>
      </c>
      <c r="J28" s="76"/>
      <c r="N28" s="73">
        <f t="shared" si="0"/>
        <v>0</v>
      </c>
    </row>
    <row r="29" spans="1:14" ht="21" customHeight="1" x14ac:dyDescent="0.2">
      <c r="A29" s="11">
        <v>18</v>
      </c>
      <c r="B29" s="55" t="str">
        <f>VLOOKUP('Eisstock Mannschaft'!$L$4,'Eisstock Mannschaft'!$N$2:$P$29,3,FALSE)</f>
        <v>Gast</v>
      </c>
      <c r="C29" s="13"/>
      <c r="D29" s="13"/>
      <c r="E29" s="75">
        <f t="shared" si="1"/>
        <v>0</v>
      </c>
      <c r="F29" s="75" t="e">
        <f>IF(#REF!=1,"Damen",(IF(#REF!=2,"Herren")))</f>
        <v>#REF!</v>
      </c>
      <c r="G29" s="75">
        <v>27</v>
      </c>
      <c r="H29" s="74" t="s">
        <v>47</v>
      </c>
      <c r="I29" s="74" t="s">
        <v>25</v>
      </c>
      <c r="J29" s="76"/>
      <c r="N29" s="73">
        <f t="shared" si="0"/>
        <v>0</v>
      </c>
    </row>
    <row r="30" spans="1:14" ht="21" customHeight="1" x14ac:dyDescent="0.2">
      <c r="A30" s="11">
        <v>19</v>
      </c>
      <c r="B30" s="55" t="str">
        <f>VLOOKUP('Eisstock Mannschaft'!$L$4,'Eisstock Mannschaft'!$N$2:$P$29,3,FALSE)</f>
        <v>Gast</v>
      </c>
      <c r="C30" s="13"/>
      <c r="D30" s="13"/>
      <c r="E30" s="75">
        <f t="shared" si="1"/>
        <v>0</v>
      </c>
      <c r="F30" s="75" t="e">
        <f>IF(#REF!=1,"Damen",(IF(#REF!=2,"Herren")))</f>
        <v>#REF!</v>
      </c>
      <c r="G30" s="75">
        <v>28</v>
      </c>
      <c r="H30" s="74" t="s">
        <v>47</v>
      </c>
      <c r="I30" s="74" t="s">
        <v>25</v>
      </c>
      <c r="J30" s="76"/>
      <c r="N30" s="73">
        <f t="shared" si="0"/>
        <v>0</v>
      </c>
    </row>
    <row r="31" spans="1:14" ht="21" customHeight="1" x14ac:dyDescent="0.2">
      <c r="A31" s="14">
        <v>20</v>
      </c>
      <c r="B31" s="15" t="str">
        <f>VLOOKUP('Eisstock Mannschaft'!$L$4,'Eisstock Mannschaft'!$N$2:$P$29,3,FALSE)</f>
        <v>Gast</v>
      </c>
      <c r="C31" s="13"/>
      <c r="D31" s="13"/>
      <c r="E31" s="75">
        <f t="shared" si="1"/>
        <v>0</v>
      </c>
      <c r="F31" s="75" t="e">
        <f>IF(#REF!=1,"Damen",(IF(#REF!=2,"Herren")))</f>
        <v>#REF!</v>
      </c>
      <c r="G31" s="75">
        <v>29</v>
      </c>
      <c r="H31" s="74" t="s">
        <v>47</v>
      </c>
      <c r="I31" s="74" t="s">
        <v>25</v>
      </c>
      <c r="J31" s="76"/>
      <c r="N31" s="73">
        <f t="shared" si="0"/>
        <v>0</v>
      </c>
    </row>
    <row r="32" spans="1:14" x14ac:dyDescent="0.2">
      <c r="C32" s="6">
        <f>COUNTIF(C12:C31,"*")</f>
        <v>0</v>
      </c>
      <c r="E32" s="75"/>
      <c r="F32" s="75"/>
      <c r="G32" s="75"/>
      <c r="H32" s="75"/>
      <c r="I32" s="75"/>
    </row>
  </sheetData>
  <mergeCells count="7">
    <mergeCell ref="B7:D7"/>
    <mergeCell ref="A1:D1"/>
    <mergeCell ref="B3:D4"/>
    <mergeCell ref="A10:A11"/>
    <mergeCell ref="B10:B11"/>
    <mergeCell ref="C10:C11"/>
    <mergeCell ref="D10:D11"/>
  </mergeCells>
  <conditionalFormatting sqref="B12:B31">
    <cfRule type="expression" dxfId="6" priority="2" stopIfTrue="1">
      <formula>E12=0</formula>
    </cfRule>
  </conditionalFormatting>
  <pageMargins left="0.31496062992125984" right="0.23622047244094491" top="0" bottom="0" header="0" footer="0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"/>
  <sheetViews>
    <sheetView workbookViewId="0">
      <selection activeCell="E16" sqref="E16"/>
    </sheetView>
  </sheetViews>
  <sheetFormatPr baseColWidth="10" defaultColWidth="11.42578125" defaultRowHeight="12.75" x14ac:dyDescent="0.2"/>
  <cols>
    <col min="1" max="1" width="4.7109375" style="27" customWidth="1"/>
    <col min="2" max="2" width="43.5703125" style="27" customWidth="1"/>
    <col min="3" max="3" width="24.28515625" style="27" customWidth="1"/>
    <col min="4" max="4" width="5.7109375" style="27" customWidth="1"/>
    <col min="5" max="5" width="16" style="27" customWidth="1"/>
    <col min="6" max="6" width="11.28515625" style="27" customWidth="1"/>
    <col min="7" max="7" width="21.28515625" style="27" customWidth="1"/>
    <col min="8" max="8" width="8.7109375" style="27" customWidth="1"/>
    <col min="9" max="16384" width="11.42578125" style="27"/>
  </cols>
  <sheetData>
    <row r="1" spans="1:8" s="26" customFormat="1" ht="25.5" customHeight="1" x14ac:dyDescent="0.2">
      <c r="A1" s="107" t="s">
        <v>106</v>
      </c>
      <c r="B1" s="108"/>
      <c r="C1" s="108"/>
      <c r="D1" s="108"/>
      <c r="E1" s="108"/>
      <c r="F1" s="108"/>
      <c r="G1" s="109"/>
      <c r="H1" s="92"/>
    </row>
    <row r="2" spans="1:8" ht="3.75" customHeight="1" x14ac:dyDescent="0.2">
      <c r="H2" s="28"/>
    </row>
    <row r="3" spans="1:8" ht="14.25" customHeight="1" x14ac:dyDescent="0.2">
      <c r="B3" s="129" t="s">
        <v>74</v>
      </c>
      <c r="C3" s="130"/>
      <c r="D3" s="130"/>
      <c r="E3" s="130"/>
      <c r="F3" s="130"/>
      <c r="G3" s="130"/>
      <c r="H3" s="28"/>
    </row>
    <row r="4" spans="1:8" ht="35.25" customHeight="1" x14ac:dyDescent="0.2">
      <c r="B4" s="130"/>
      <c r="C4" s="130"/>
      <c r="D4" s="130"/>
      <c r="E4" s="130"/>
      <c r="F4" s="130"/>
      <c r="G4" s="130"/>
      <c r="H4" s="28"/>
    </row>
    <row r="5" spans="1:8" ht="3.75" customHeight="1" x14ac:dyDescent="0.2">
      <c r="C5" s="30"/>
      <c r="D5" s="30"/>
      <c r="H5" s="28"/>
    </row>
    <row r="6" spans="1:8" ht="45.75" customHeight="1" x14ac:dyDescent="0.2">
      <c r="B6" s="31" t="str">
        <f>VLOOKUP(C7,'Eisstock Mannschaft'!$N$2:$O$29,2,FALSE)</f>
        <v>Gäste</v>
      </c>
      <c r="C6" s="31"/>
      <c r="D6" s="31"/>
      <c r="E6" s="31"/>
      <c r="F6" s="31"/>
      <c r="G6" s="29"/>
      <c r="H6" s="28"/>
    </row>
    <row r="7" spans="1:8" ht="10.5" customHeight="1" x14ac:dyDescent="0.2">
      <c r="C7" s="32">
        <f>'Eisstock Mannschaft'!L4</f>
        <v>28</v>
      </c>
      <c r="D7" s="32"/>
      <c r="E7" s="29"/>
      <c r="F7" s="29"/>
      <c r="G7" s="29"/>
      <c r="H7" s="28"/>
    </row>
    <row r="8" spans="1:8" x14ac:dyDescent="0.2">
      <c r="E8" s="29"/>
      <c r="F8" s="29"/>
      <c r="G8" s="29"/>
      <c r="H8" s="28"/>
    </row>
    <row r="9" spans="1:8" ht="7.5" customHeight="1" x14ac:dyDescent="0.2">
      <c r="H9" s="28"/>
    </row>
    <row r="10" spans="1:8" s="34" customFormat="1" ht="12.75" customHeight="1" x14ac:dyDescent="0.2">
      <c r="A10" s="135"/>
      <c r="B10" s="131"/>
      <c r="C10" s="131"/>
      <c r="D10" s="33"/>
      <c r="E10" s="131"/>
      <c r="F10" s="33"/>
      <c r="G10" s="131"/>
      <c r="H10" s="133"/>
    </row>
    <row r="11" spans="1:8" s="34" customFormat="1" ht="13.5" thickBot="1" x14ac:dyDescent="0.25">
      <c r="A11" s="136"/>
      <c r="B11" s="132"/>
      <c r="C11" s="132"/>
      <c r="D11" s="35"/>
      <c r="E11" s="132"/>
      <c r="F11" s="35"/>
      <c r="G11" s="132"/>
      <c r="H11" s="134"/>
    </row>
    <row r="12" spans="1:8" ht="37.5" customHeight="1" x14ac:dyDescent="0.2">
      <c r="A12" s="36">
        <v>1</v>
      </c>
      <c r="B12" s="37" t="s">
        <v>75</v>
      </c>
      <c r="C12" s="38">
        <f>'Eisstock Mannschaft'!D32</f>
        <v>0</v>
      </c>
      <c r="D12" s="39" t="s">
        <v>77</v>
      </c>
      <c r="E12" s="40">
        <v>55</v>
      </c>
      <c r="F12" s="41" t="s">
        <v>78</v>
      </c>
      <c r="G12" s="40">
        <f>C12*E12</f>
        <v>0</v>
      </c>
      <c r="H12" s="42"/>
    </row>
    <row r="13" spans="1:8" ht="37.5" customHeight="1" x14ac:dyDescent="0.2">
      <c r="A13" s="43">
        <v>2</v>
      </c>
      <c r="B13" s="44" t="s">
        <v>76</v>
      </c>
      <c r="C13" s="45">
        <f>'Eisstock Einzel'!D43</f>
        <v>0</v>
      </c>
      <c r="D13" s="46" t="s">
        <v>77</v>
      </c>
      <c r="E13" s="47">
        <v>5</v>
      </c>
      <c r="F13" s="48" t="s">
        <v>78</v>
      </c>
      <c r="G13" s="47">
        <f>C13*E13</f>
        <v>0</v>
      </c>
      <c r="H13" s="49"/>
    </row>
    <row r="14" spans="1:8" ht="37.5" customHeight="1" x14ac:dyDescent="0.2">
      <c r="A14" s="43">
        <v>3</v>
      </c>
      <c r="B14" s="44" t="s">
        <v>100</v>
      </c>
      <c r="C14" s="45">
        <f>Riesenslalom!D32</f>
        <v>0</v>
      </c>
      <c r="D14" s="46" t="s">
        <v>77</v>
      </c>
      <c r="E14" s="47">
        <v>15</v>
      </c>
      <c r="F14" s="48" t="s">
        <v>78</v>
      </c>
      <c r="G14" s="47">
        <f>C14*E14</f>
        <v>0</v>
      </c>
      <c r="H14" s="49"/>
    </row>
    <row r="15" spans="1:8" ht="37.5" customHeight="1" x14ac:dyDescent="0.2">
      <c r="A15" s="43">
        <v>4</v>
      </c>
      <c r="B15" s="44" t="s">
        <v>101</v>
      </c>
      <c r="C15" s="45">
        <f>Snowboard!D32</f>
        <v>0</v>
      </c>
      <c r="D15" s="46" t="s">
        <v>77</v>
      </c>
      <c r="E15" s="47">
        <v>15</v>
      </c>
      <c r="F15" s="48" t="s">
        <v>78</v>
      </c>
      <c r="G15" s="47">
        <f>C15*E15</f>
        <v>0</v>
      </c>
      <c r="H15" s="49"/>
    </row>
    <row r="16" spans="1:8" ht="37.5" customHeight="1" x14ac:dyDescent="0.2">
      <c r="A16" s="43">
        <v>5</v>
      </c>
      <c r="B16" s="44" t="s">
        <v>109</v>
      </c>
      <c r="C16" s="45">
        <f>+Gaudiwettbewerb!C32</f>
        <v>0</v>
      </c>
      <c r="D16" s="46" t="s">
        <v>77</v>
      </c>
      <c r="E16" s="47">
        <v>10</v>
      </c>
      <c r="F16" s="48" t="s">
        <v>78</v>
      </c>
      <c r="G16" s="47">
        <f>C16*E16</f>
        <v>0</v>
      </c>
      <c r="H16" s="49"/>
    </row>
    <row r="17" spans="1:8" ht="42" customHeight="1" x14ac:dyDescent="0.2">
      <c r="A17" s="50"/>
      <c r="B17" s="50"/>
      <c r="C17" s="51"/>
      <c r="D17" s="51"/>
      <c r="E17" s="52"/>
      <c r="F17" s="53" t="s">
        <v>79</v>
      </c>
      <c r="G17" s="54">
        <f>SUM(G12:G16)</f>
        <v>0</v>
      </c>
      <c r="H17" s="51"/>
    </row>
  </sheetData>
  <mergeCells count="8">
    <mergeCell ref="B3:G4"/>
    <mergeCell ref="B10:B11"/>
    <mergeCell ref="A1:G1"/>
    <mergeCell ref="G10:G11"/>
    <mergeCell ref="H10:H11"/>
    <mergeCell ref="A10:A11"/>
    <mergeCell ref="E10:E11"/>
    <mergeCell ref="C10:C11"/>
  </mergeCells>
  <phoneticPr fontId="3" type="noConversion"/>
  <conditionalFormatting sqref="G17">
    <cfRule type="cellIs" dxfId="5" priority="3" stopIfTrue="1" operator="equal">
      <formula>0</formula>
    </cfRule>
  </conditionalFormatting>
  <conditionalFormatting sqref="C12:G12">
    <cfRule type="expression" dxfId="4" priority="4" stopIfTrue="1">
      <formula>$C$12=0</formula>
    </cfRule>
  </conditionalFormatting>
  <conditionalFormatting sqref="C13:G13">
    <cfRule type="expression" dxfId="3" priority="5" stopIfTrue="1">
      <formula>$C$13=0</formula>
    </cfRule>
  </conditionalFormatting>
  <conditionalFormatting sqref="C14:G15">
    <cfRule type="expression" dxfId="2" priority="6" stopIfTrue="1">
      <formula>$C14=0</formula>
    </cfRule>
  </conditionalFormatting>
  <conditionalFormatting sqref="C16:F16">
    <cfRule type="expression" dxfId="1" priority="2" stopIfTrue="1">
      <formula>$C16=0</formula>
    </cfRule>
  </conditionalFormatting>
  <conditionalFormatting sqref="G16">
    <cfRule type="expression" dxfId="0" priority="1" stopIfTrue="1">
      <formula>$C16=0</formula>
    </cfRule>
  </conditionalFormatting>
  <pageMargins left="0.31" right="0.23" top="0" bottom="0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6"/>
  <sheetViews>
    <sheetView workbookViewId="0">
      <selection activeCell="H14" sqref="H14"/>
    </sheetView>
  </sheetViews>
  <sheetFormatPr baseColWidth="10" defaultRowHeight="12.75" x14ac:dyDescent="0.2"/>
  <cols>
    <col min="1" max="1" width="4.28515625" customWidth="1"/>
    <col min="2" max="2" width="49.140625" customWidth="1"/>
    <col min="6" max="6" width="13.5703125" customWidth="1"/>
  </cols>
  <sheetData>
    <row r="1" spans="1:7" ht="26.25" x14ac:dyDescent="0.4">
      <c r="A1" s="65" t="s">
        <v>80</v>
      </c>
    </row>
    <row r="2" spans="1:7" ht="18" x14ac:dyDescent="0.25">
      <c r="A2" s="64" t="s">
        <v>92</v>
      </c>
      <c r="B2" s="64"/>
    </row>
    <row r="3" spans="1:7" ht="18" x14ac:dyDescent="0.25">
      <c r="A3" s="64"/>
      <c r="B3" s="64"/>
    </row>
    <row r="4" spans="1:7" ht="28.5" customHeight="1" x14ac:dyDescent="0.2">
      <c r="A4" s="66" t="s">
        <v>81</v>
      </c>
      <c r="B4" s="66" t="s">
        <v>93</v>
      </c>
      <c r="C4" s="66"/>
      <c r="D4" s="66"/>
      <c r="E4" s="66"/>
      <c r="F4" s="67"/>
      <c r="G4" s="68"/>
    </row>
    <row r="5" spans="1:7" ht="28.5" customHeight="1" x14ac:dyDescent="0.2">
      <c r="A5" s="66" t="s">
        <v>82</v>
      </c>
      <c r="B5" s="66" t="s">
        <v>94</v>
      </c>
      <c r="C5" s="66"/>
      <c r="D5" s="66"/>
      <c r="E5" s="66"/>
      <c r="F5" s="67"/>
      <c r="G5" s="68"/>
    </row>
    <row r="6" spans="1:7" ht="28.5" customHeight="1" x14ac:dyDescent="0.2">
      <c r="A6" s="66" t="s">
        <v>83</v>
      </c>
      <c r="B6" s="66" t="s">
        <v>95</v>
      </c>
      <c r="C6" s="66" t="s">
        <v>86</v>
      </c>
      <c r="D6" s="66"/>
      <c r="E6" s="66"/>
      <c r="F6" s="67"/>
      <c r="G6" s="68"/>
    </row>
    <row r="7" spans="1:7" ht="15.75" x14ac:dyDescent="0.2">
      <c r="A7" s="66" t="s">
        <v>84</v>
      </c>
      <c r="B7" s="66" t="s">
        <v>96</v>
      </c>
      <c r="C7" s="66" t="s">
        <v>87</v>
      </c>
      <c r="D7" s="66"/>
      <c r="E7" s="66"/>
      <c r="F7" s="67"/>
      <c r="G7" s="68"/>
    </row>
    <row r="8" spans="1:7" ht="28.5" customHeight="1" x14ac:dyDescent="0.2">
      <c r="A8" s="66"/>
      <c r="B8" s="66"/>
      <c r="C8" s="66" t="s">
        <v>88</v>
      </c>
      <c r="D8" s="66"/>
      <c r="E8" s="66"/>
      <c r="F8" s="67"/>
      <c r="G8" s="68"/>
    </row>
    <row r="9" spans="1:7" ht="15.75" x14ac:dyDescent="0.2">
      <c r="A9" s="66" t="s">
        <v>85</v>
      </c>
      <c r="B9" s="66" t="s">
        <v>102</v>
      </c>
      <c r="C9" s="66" t="s">
        <v>87</v>
      </c>
      <c r="D9" s="66"/>
      <c r="E9" s="66"/>
      <c r="F9" s="67"/>
      <c r="G9" s="68"/>
    </row>
    <row r="10" spans="1:7" ht="15.75" x14ac:dyDescent="0.2">
      <c r="A10" s="66"/>
      <c r="B10" s="66"/>
      <c r="C10" s="66" t="s">
        <v>88</v>
      </c>
      <c r="D10" s="66"/>
      <c r="E10" s="66"/>
      <c r="F10" s="67"/>
      <c r="G10" s="68"/>
    </row>
    <row r="11" spans="1:7" ht="28.5" customHeight="1" x14ac:dyDescent="0.2">
      <c r="A11" s="66"/>
      <c r="B11" s="66"/>
      <c r="C11" s="66" t="s">
        <v>89</v>
      </c>
      <c r="D11" s="66"/>
      <c r="E11" s="66"/>
      <c r="F11" s="67"/>
      <c r="G11" s="68"/>
    </row>
    <row r="12" spans="1:7" ht="15.75" x14ac:dyDescent="0.2">
      <c r="A12" s="66"/>
      <c r="B12" s="66" t="s">
        <v>103</v>
      </c>
      <c r="C12" s="66" t="s">
        <v>90</v>
      </c>
      <c r="D12" s="66"/>
      <c r="E12" s="66"/>
      <c r="F12" s="67"/>
      <c r="G12" s="68"/>
    </row>
    <row r="13" spans="1:7" ht="28.5" customHeight="1" x14ac:dyDescent="0.2">
      <c r="A13" s="66"/>
      <c r="B13" s="66"/>
      <c r="C13" s="66" t="s">
        <v>91</v>
      </c>
      <c r="D13" s="66"/>
      <c r="E13" s="66"/>
      <c r="F13" s="67"/>
      <c r="G13" s="68"/>
    </row>
    <row r="14" spans="1:7" ht="15.75" x14ac:dyDescent="0.2">
      <c r="A14" s="21"/>
      <c r="B14" s="66" t="s">
        <v>97</v>
      </c>
      <c r="C14" s="66" t="s">
        <v>98</v>
      </c>
      <c r="D14" s="21"/>
      <c r="E14" s="21"/>
      <c r="F14" s="21"/>
    </row>
    <row r="17" spans="1:6" ht="28.5" customHeight="1" x14ac:dyDescent="0.2"/>
    <row r="21" spans="1:6" ht="15.75" x14ac:dyDescent="0.2">
      <c r="A21" s="87"/>
      <c r="B21" s="88"/>
      <c r="C21" s="88"/>
      <c r="D21" s="21"/>
      <c r="E21" s="21"/>
      <c r="F21" s="21"/>
    </row>
    <row r="22" spans="1:6" x14ac:dyDescent="0.2">
      <c r="A22" s="89"/>
      <c r="B22" s="89"/>
      <c r="C22" s="89"/>
    </row>
    <row r="23" spans="1:6" ht="15" x14ac:dyDescent="0.2">
      <c r="A23" s="89"/>
      <c r="B23" s="90"/>
      <c r="C23" s="89"/>
    </row>
    <row r="24" spans="1:6" ht="15" x14ac:dyDescent="0.2">
      <c r="A24" s="89"/>
      <c r="B24" s="90"/>
      <c r="C24" s="89"/>
    </row>
    <row r="25" spans="1:6" ht="15" x14ac:dyDescent="0.2">
      <c r="A25" s="89"/>
      <c r="B25" s="90"/>
      <c r="C25" s="89"/>
    </row>
    <row r="26" spans="1:6" ht="15" x14ac:dyDescent="0.2">
      <c r="A26" s="89"/>
      <c r="B26" s="90"/>
      <c r="C26" s="89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webPublishItems count="1">
    <webPublishItem id="5927" divId="Anmeldung_5927" sourceType="sheet" destinationFile="C:\WISPI\Anmeldung\Anmeldehinweise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12</vt:i4>
      </vt:variant>
    </vt:vector>
  </HeadingPairs>
  <TitlesOfParts>
    <vt:vector size="19" baseType="lpstr">
      <vt:lpstr>Eisstock Mannschaft</vt:lpstr>
      <vt:lpstr>Eisstock Einzel</vt:lpstr>
      <vt:lpstr>Riesenslalom</vt:lpstr>
      <vt:lpstr>Snowboard</vt:lpstr>
      <vt:lpstr>Gaudiwettbewerb</vt:lpstr>
      <vt:lpstr>Startgebühren</vt:lpstr>
      <vt:lpstr>Hinweise</vt:lpstr>
      <vt:lpstr>'Eisstock Einzel'!Druckbereich</vt:lpstr>
      <vt:lpstr>'Eisstock Mannschaft'!Druckbereich</vt:lpstr>
      <vt:lpstr>Gaudiwettbewerb!Druckbereich</vt:lpstr>
      <vt:lpstr>Riesenslalom!Druckbereich</vt:lpstr>
      <vt:lpstr>Snowboard!Druckbereich</vt:lpstr>
      <vt:lpstr>Startgebühren!Druckbereich</vt:lpstr>
      <vt:lpstr>'Eisstock Einzel'!Drucktitel</vt:lpstr>
      <vt:lpstr>'Eisstock Mannschaft'!Drucktitel</vt:lpstr>
      <vt:lpstr>Gaudiwettbewerb!Drucktitel</vt:lpstr>
      <vt:lpstr>Riesenslalom!Drucktitel</vt:lpstr>
      <vt:lpstr>Snowboard!Drucktitel</vt:lpstr>
      <vt:lpstr>Startgebühren!Drucktitel</vt:lpstr>
    </vt:vector>
  </TitlesOfParts>
  <Company>WWA-KE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Benedix-Schubert, Annett (WWA-TS)</cp:lastModifiedBy>
  <cp:lastPrinted>2010-01-11T14:04:58Z</cp:lastPrinted>
  <dcterms:created xsi:type="dcterms:W3CDTF">2006-12-12T12:31:17Z</dcterms:created>
  <dcterms:modified xsi:type="dcterms:W3CDTF">2024-10-22T07:15:55Z</dcterms:modified>
</cp:coreProperties>
</file>